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75" windowWidth="10005" windowHeight="6045" activeTab="0"/>
  </bookViews>
  <sheets>
    <sheet name="БЕЗ УЧЕТА СЧЕТОВ БЮДЖЕТА" sheetId="1" r:id="rId1"/>
  </sheets>
  <definedNames>
    <definedName name="_xlnm._FilterDatabase" localSheetId="0" hidden="1">'БЕЗ УЧЕТА СЧЕТОВ БЮДЖЕТА'!$A$13:$F$505</definedName>
    <definedName name="_xlnm.Print_Titles" localSheetId="0">'БЕЗ УЧЕТА СЧЕТОВ БЮДЖЕТА'!$13:$13</definedName>
  </definedNames>
  <calcPr fullCalcOnLoad="1"/>
</workbook>
</file>

<file path=xl/sharedStrings.xml><?xml version="1.0" encoding="utf-8"?>
<sst xmlns="http://schemas.openxmlformats.org/spreadsheetml/2006/main" count="2000" uniqueCount="415">
  <si>
    <t>Наименование показателя</t>
  </si>
  <si>
    <t>Разд.</t>
  </si>
  <si>
    <t>Ц.ст.</t>
  </si>
  <si>
    <t>Расх.</t>
  </si>
  <si>
    <t>#Н/Д</t>
  </si>
  <si>
    <t>000</t>
  </si>
  <si>
    <t>0102</t>
  </si>
  <si>
    <t>0104</t>
  </si>
  <si>
    <t>0106</t>
  </si>
  <si>
    <t>0111</t>
  </si>
  <si>
    <t>0309</t>
  </si>
  <si>
    <t>0412</t>
  </si>
  <si>
    <t>0505</t>
  </si>
  <si>
    <t>0709</t>
  </si>
  <si>
    <t>0801</t>
  </si>
  <si>
    <t>1001</t>
  </si>
  <si>
    <t>1003</t>
  </si>
  <si>
    <t>1101</t>
  </si>
  <si>
    <t>009</t>
  </si>
  <si>
    <t>0103</t>
  </si>
  <si>
    <t>0701</t>
  </si>
  <si>
    <t>0702</t>
  </si>
  <si>
    <t>0707</t>
  </si>
  <si>
    <t>1004</t>
  </si>
  <si>
    <t>Всего расходов:</t>
  </si>
  <si>
    <t>Годовой план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</si>
  <si>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</si>
  <si>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</si>
  <si>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</si>
  <si>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</si>
  <si>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Обслуживание государственного и муниципального долга</t>
  </si>
  <si>
    <t>Резервные фонды</t>
  </si>
  <si>
    <t>Другие общегосударственные вопросы</t>
  </si>
  <si>
    <t>Государственная регистрация актов гражданского состояния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</si>
  <si>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</si>
  <si>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Другие вопросы в области национальной экономики</t>
  </si>
  <si>
    <t>Другие вопросы в области жилищно-коммунального хозяйства</t>
  </si>
  <si>
    <t>Другие вопросы в области образования</t>
  </si>
  <si>
    <t>Культура</t>
  </si>
  <si>
    <t>Пенсионное обеспечение</t>
  </si>
  <si>
    <t>Социальное обеспечение населения</t>
  </si>
  <si>
    <t>Осуществление первичного воинского учета на территориях, где отсутствуют военные комиссариаты</t>
  </si>
  <si>
    <t>Общее образование</t>
  </si>
  <si>
    <t>Дошкольное образование</t>
  </si>
  <si>
    <t>Молодежная политика и оздоровление детей</t>
  </si>
  <si>
    <t>Охрана семьи и детства</t>
  </si>
  <si>
    <t>Расходы</t>
  </si>
  <si>
    <t>Периодические издания, учрежденные органами законодательной и исполнительной власти</t>
  </si>
  <si>
    <t>1100</t>
  </si>
  <si>
    <t>1000</t>
  </si>
  <si>
    <t>СОЦИАЛЬНАЯ ПОЛИТИКА</t>
  </si>
  <si>
    <t>0800</t>
  </si>
  <si>
    <t>0700</t>
  </si>
  <si>
    <t>ОБРАЗОВАНИЕ</t>
  </si>
  <si>
    <t>0500</t>
  </si>
  <si>
    <t>0400</t>
  </si>
  <si>
    <t>НАЦИОНАЛЬНАЯ ЭКОНОМИКА</t>
  </si>
  <si>
    <t>0300</t>
  </si>
  <si>
    <t>НАЦИОНАЛЬНАЯ БЕЗОПАСНОСТЬ И ПРАВООХРАНИТЕЛЬНАЯ ДЕЯТЕЛЬНОСТЬ</t>
  </si>
  <si>
    <t>0100</t>
  </si>
  <si>
    <t>ОБЩЕГОСУДАРСТВЕННЫЕ ВОПРОСЫ</t>
  </si>
  <si>
    <t>0409</t>
  </si>
  <si>
    <t>Дорожное хозяйство</t>
  </si>
  <si>
    <t>ЖИЛИЩНО-КОММУНАЛЬНОЕ ХОЗЯЙСТВО</t>
  </si>
  <si>
    <t>тыс.руб.</t>
  </si>
  <si>
    <t>0705</t>
  </si>
  <si>
    <t>Профессиональная подготовка, переподготовка и повышение квалификации</t>
  </si>
  <si>
    <t>ОБСЛУЖИВАНИЕ ГОСУДАРСТВЕННОГО И МУНИЦИПАЛЬНОГО ДОЛГА</t>
  </si>
  <si>
    <t>1300</t>
  </si>
  <si>
    <t>1301</t>
  </si>
  <si>
    <t>0113</t>
  </si>
  <si>
    <t>КУЛЬТУРА И КИНЕМАТОГРАФИЯ</t>
  </si>
  <si>
    <t>СРЕДСТВА МАССОВОЙ ИНФОРМАЦИИ</t>
  </si>
  <si>
    <t>1200</t>
  </si>
  <si>
    <t>1202</t>
  </si>
  <si>
    <t>1204</t>
  </si>
  <si>
    <t>Другие вопросы в области средств массовой информации</t>
  </si>
  <si>
    <t>ФИЗИЧЕСКАЯ КУЛЬТУРА И СПОРТ</t>
  </si>
  <si>
    <t>1400</t>
  </si>
  <si>
    <t>МЕЖБЮДЖЕТНЫЕ ТРАНСФЕРТЫ БЮДЖЕТАМ СУБЪЕКТОВ РОССИЙСКОЙ ФЕДЕРАЦИИ И МУНИЦИПАЛЬНЫХ ОБРАЗОВАНИЙ ОБЩЕГО ХАРАКТЕРА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</si>
  <si>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</si>
  <si>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</si>
  <si>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Мобилизационная и вневойсковая подготовка</t>
  </si>
  <si>
    <t>0203</t>
  </si>
  <si>
    <t>611</t>
  </si>
  <si>
    <t>Субсидии бюджетным учреждениям на иные цели</t>
  </si>
  <si>
    <t>612</t>
  </si>
  <si>
    <t>Другие вопросы в области физической культуры и спорта</t>
  </si>
  <si>
    <t>1105</t>
  </si>
  <si>
    <t>района</t>
  </si>
  <si>
    <t xml:space="preserve">Михайловского муниципального </t>
  </si>
  <si>
    <t>121</t>
  </si>
  <si>
    <t>122</t>
  </si>
  <si>
    <t>120</t>
  </si>
  <si>
    <t>Расходы на выплаты персоналу органов местного самоуправления</t>
  </si>
  <si>
    <t>Иные закупки товаров, работ и услуг для муниципальных нужд</t>
  </si>
  <si>
    <t>240</t>
  </si>
  <si>
    <t>Прочая закупка товаров, работ и услуг для муниципальных нужд</t>
  </si>
  <si>
    <t>244</t>
  </si>
  <si>
    <t>Уплата налогов, сборов и иных платежей</t>
  </si>
  <si>
    <t>850</t>
  </si>
  <si>
    <t>Уплата налога на имущество организаций и земельного налога</t>
  </si>
  <si>
    <t>Уплата прочих налогов, сборов и иных платежей</t>
  </si>
  <si>
    <t>851</t>
  </si>
  <si>
    <t>852</t>
  </si>
  <si>
    <t>Социальные выплаты гражданам, кроме публичных нормативных социальных выплат</t>
  </si>
  <si>
    <t>320</t>
  </si>
  <si>
    <t>870</t>
  </si>
  <si>
    <t>Резервные средства</t>
  </si>
  <si>
    <t>Исполнение судебных актов</t>
  </si>
  <si>
    <t>Расходы на выплаты персоналу казенных учреждений</t>
  </si>
  <si>
    <t>110</t>
  </si>
  <si>
    <t>111</t>
  </si>
  <si>
    <t>112</t>
  </si>
  <si>
    <t>Субвенции</t>
  </si>
  <si>
    <t>530</t>
  </si>
  <si>
    <t>810</t>
  </si>
  <si>
    <t>540</t>
  </si>
  <si>
    <t>Иные межбюджетные трансферты</t>
  </si>
  <si>
    <t>Субсидии бюджетным учреждениям</t>
  </si>
  <si>
    <t>610</t>
  </si>
  <si>
    <t>Подпрограмма "Развитие общего образования"</t>
  </si>
  <si>
    <t>Подпрограмма "Развитие культуры ММР"</t>
  </si>
  <si>
    <t>310</t>
  </si>
  <si>
    <t>313</t>
  </si>
  <si>
    <t>Публичные нормативные социальные выплаты гражданам</t>
  </si>
  <si>
    <t>Пособия и компенсации по публичным нормативным обязательствам</t>
  </si>
  <si>
    <t>322</t>
  </si>
  <si>
    <t>Субсидии гражданам на приобретение жилья</t>
  </si>
  <si>
    <t>Обслуживание муниципального долга</t>
  </si>
  <si>
    <t xml:space="preserve">Дотации на выравнивание бюджетной обеспеченности </t>
  </si>
  <si>
    <t>511</t>
  </si>
  <si>
    <t>Дотации</t>
  </si>
  <si>
    <t>510</t>
  </si>
  <si>
    <t>Непрограммные направления деятельности органов муниципальной  власти</t>
  </si>
  <si>
    <t>Глава Михайловского муниципального района</t>
  </si>
  <si>
    <t>Мероприятия непрограммных направлений деятельности органов муниципальной власти</t>
  </si>
  <si>
    <t>Резервные фонды администрации Михайловского муниципального района</t>
  </si>
  <si>
    <t>Оценка недвижимости, признание прав и регулирование отношений по муниципальной собственности Михайловского муниципального района</t>
  </si>
  <si>
    <t>Расходы, связанные с исполнением судебных решений</t>
  </si>
  <si>
    <t>Обеспечение деятельности районных казенных муниципальных учреждений</t>
  </si>
  <si>
    <t>Обеспечение деятельности комиссий по делам несовершеннолетних и защите их прав</t>
  </si>
  <si>
    <t>Выполнение отдельных государственных полномочий по государственному управлению охраной труда</t>
  </si>
  <si>
    <t>Выполнение отдельных государственных полномочий по созданию административных комиссий</t>
  </si>
  <si>
    <t>Муниципальные программы муниципальных образований</t>
  </si>
  <si>
    <t>Мероприятия администрации Михайловского муниципального района по профилактике правонарушений</t>
  </si>
  <si>
    <t xml:space="preserve">Мероприятия районных казенных муниципальных учреждений по профилактике правонарушений </t>
  </si>
  <si>
    <t>Мероприятия администрации Михайловского муниципального района по профилактике терроризма и противодействию экстремизму</t>
  </si>
  <si>
    <t>НАЦИОНАЛЬНАЯ ОБОРОНА</t>
  </si>
  <si>
    <t>0200</t>
  </si>
  <si>
    <t>Подготовка населения и организаций Михайловского муниципального района к действиям в чрезвычайной ситуации в мирное и военное время</t>
  </si>
  <si>
    <t xml:space="preserve">Мероприятия администрации Михайловского муниципального района по обеспечению содержания, ремонта автомобильных дорог, мест общего пользования и сооружений на них </t>
  </si>
  <si>
    <t>Мероприятия администрации Михайловского муниципального района по землеустройству и землепользованию</t>
  </si>
  <si>
    <t xml:space="preserve">Мероприятия администрации Михайловского муниципального района по содействию развитию малого и среднего предпринимательства на территории ММР </t>
  </si>
  <si>
    <t>Субсидии из районного бюджета юридическим лицам и физическим лицам - производителям товаров, работ, услуг</t>
  </si>
  <si>
    <t xml:space="preserve">Мероприятия администрации Михайловского муниципального района по развитию малоэтажного жилищного строительства на территории ММР </t>
  </si>
  <si>
    <t>Муниципальные  программы муниципальных образований</t>
  </si>
  <si>
    <t>Подпрограмма "Развитие системы дошкольного образования"</t>
  </si>
  <si>
    <t>Обеспечение деятельности районных бюджетных муниципальных учреждений</t>
  </si>
  <si>
    <t>Противопожарная безопасность в дошкольных образовательных учреждениях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</si>
  <si>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</si>
  <si>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Подпрограмма "Развитие системы общего образования"</t>
  </si>
  <si>
    <t>Развитие МТБ бюджетных дошкольных образовательных муниципальных учреждений</t>
  </si>
  <si>
    <t>Организация питания учащихся муниципальных общеобразовательных учреждений</t>
  </si>
  <si>
    <t>Реализация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</si>
  <si>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Мероприятия администрации Михайловского муниципального района по развитию муниципальной службы ММР</t>
  </si>
  <si>
    <t>Организация отдыха детей в каникулярное время в бюджетных общеобразовательных муниципальных учреждениях</t>
  </si>
  <si>
    <t xml:space="preserve">Организация и обеспечение оздоровления и отдыха детей </t>
  </si>
  <si>
    <t>Подпрограмма "Методическое обеспечение образовательных учреждений"</t>
  </si>
  <si>
    <t>Мероприятия администрации Михайловского муниципального района по развитию культуры ММР</t>
  </si>
  <si>
    <t>Подпрограмма "Сохранение и развитие учреждений культуры в ММР"</t>
  </si>
  <si>
    <t>Обеспечение деятельности районных бюджетных муниципальных учреждений культуры</t>
  </si>
  <si>
    <t>Обеспечение деятельности подведомственных учреждений библиотечного обслуживания</t>
  </si>
  <si>
    <t>Мероприятия администрации Михайловского муниципального района по патриотическому воспитанию граждан ММР</t>
  </si>
  <si>
    <t>Мероприятия администрации Михайловского муниципального района по молодежной политике</t>
  </si>
  <si>
    <t>Мероприятия администрации Михайловского муниципального района по поддержке юных талантов</t>
  </si>
  <si>
    <t>Доплаты к пенсиям муниципальных служащих Михайловского муниципального района</t>
  </si>
  <si>
    <t>Субсидии из районного бюджета гражданам на приобретение жилья</t>
  </si>
  <si>
    <t>МП"Устойчивое развитие сельских территорий"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</si>
  <si>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</si>
  <si>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Другие вопросы в области социальной политики</t>
  </si>
  <si>
    <t>1006</t>
  </si>
  <si>
    <t>1106</t>
  </si>
  <si>
    <t>Мероприятия администрации Михайловского муниципального района по созданию доступной среды для инвалидов</t>
  </si>
  <si>
    <t>Мероприятия администрации Михайловского муниципального района по развитию физической культуры и спорта ММР</t>
  </si>
  <si>
    <t>Межбюджетные трансферты из районного бюджета бюджетам поселений Михайловского муниципального района на развитие физической культуры и спорта ММР</t>
  </si>
  <si>
    <t>Обеспечение деятельности районных бюджетных муниципальных учреждений средств массовой информации</t>
  </si>
  <si>
    <t>Информационное освещение деятельности органов местного самоуправления Михайловского муниципального района в средствах массовой информации</t>
  </si>
  <si>
    <t>Обслуживание муниципального долга Михайловского муниципального района</t>
  </si>
  <si>
    <t>Дотации из районного бюджета бюджетам поселений Михайловского муниципального района на выравнивание бюджетной обеспеченности</t>
  </si>
  <si>
    <t>Подпрограмма "Развитие районной системы дополнительного образования"</t>
  </si>
  <si>
    <t>Обеспечение деятельности районных бюджетных муниципальных  учреждений</t>
  </si>
  <si>
    <t>Регистрация и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</si>
  <si>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Расходы, связанные с созданием многофункционального центра по предоставлению государственных (муниципальных) услуг</t>
  </si>
  <si>
    <t>Мероприятия администрации Михайловского муниципального района по противодействию употреблению наркотиков</t>
  </si>
  <si>
    <t>Мероприятия районных казенных муниципальных учреждений по противодействию употреблению наркотиков</t>
  </si>
  <si>
    <t>Судебная система</t>
  </si>
  <si>
    <t>0105</t>
  </si>
  <si>
    <t>Составление (изменение) списков кандидатов в присяжные заседатели федеральных судов</t>
  </si>
  <si>
    <t>Развитие МТБ бюджетных общеобразовательных муниципальных учреждений</t>
  </si>
  <si>
    <t>Руководство и управление в сфере установленных функций органов местного самоуправления Михайловского муниципального района</t>
  </si>
  <si>
    <t>Депутаты Думы Михайловского муниципального района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</si>
  <si>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</si>
  <si>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Капитальный ремонт и ремонт автомобильных дорог общего пользования населенных пунктов</t>
  </si>
  <si>
    <t>Проектирование, строительство подъездных автомобильных дорог, проездов к земельным участкам, предоставленным (предоставляемым) на бесплатной основе гражданам, имеющим трех и более детей, и гражданам, имеющим двух детей, а также молодым семьям</t>
  </si>
  <si>
    <t>Субсидии из краевого бюджета на поддержку развития малого и среднего предпринимательства</t>
  </si>
  <si>
    <t>Мероприятия по программно-техническому обслуживанию сети доступа к сети Интернет муниципальных общеобразовательных учреждений, включая оплату трафика</t>
  </si>
  <si>
    <t>Проведение выборов в органвы местного самоуправления Михайловского муниципального района</t>
  </si>
  <si>
    <t>Обеспечение проведения выборов и референдумов</t>
  </si>
  <si>
    <t>0107</t>
  </si>
  <si>
    <t>Сельское хозяйство и рыболовство</t>
  </si>
  <si>
    <t>Расходы на 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</si>
  <si>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0405</t>
  </si>
  <si>
    <t>Мероприятия администрации Михайловского муниципального района по комплексному развитию системы коммунальной инфраструктуры ММР</t>
  </si>
  <si>
    <t>Противопожарная безопасность в учреждениях дополнительного образования</t>
  </si>
  <si>
    <t>Организация ритуальных услуг и содержание мест захоронения</t>
  </si>
  <si>
    <t>0501</t>
  </si>
  <si>
    <t>Содержание муниципального жилого фонда</t>
  </si>
  <si>
    <t>Жилищное хозяйство</t>
  </si>
  <si>
    <t>Мероприятия районных казенных муниципальных учреждений по обеспечению содержания, ремонта автомобильных дорог, мест общего пользования и сооружений на них</t>
  </si>
  <si>
    <t>Межбюджетные трансферты из районного бюджета бюджетам поселений Михайловского муниципального района на содержание, ремонт автомобильных дорог, мест общего пользования и сооружений на них</t>
  </si>
  <si>
    <t>360</t>
  </si>
  <si>
    <t>831</t>
  </si>
  <si>
    <t>730</t>
  </si>
  <si>
    <t>Подпрограмма "Противопожарная безопасность образовательных учреждений ММР"</t>
  </si>
  <si>
    <t>МП"Развитие физической культуры и спорта ММР "</t>
  </si>
  <si>
    <t>Иные выплаты населению</t>
  </si>
  <si>
    <t>800</t>
  </si>
  <si>
    <t>880</t>
  </si>
  <si>
    <t>Иные бюджетные ассигнования</t>
  </si>
  <si>
    <t>Специальные расходы</t>
  </si>
  <si>
    <t>Мероприятия по временному социально-бытовому обустройству лиц, вынужденно покинувших территорию Украины и находящихся в пунктах временного размещения</t>
  </si>
  <si>
    <t>Коммунальное хозяйство</t>
  </si>
  <si>
    <t>0502</t>
  </si>
  <si>
    <t>Мероприятия районных казенных муниципальных учреждений  по содержанию жилищно-коммунального хозяйства</t>
  </si>
  <si>
    <t xml:space="preserve">Противопожарная безопасность в бюджетных общеобразовательных муниципальных учреждениях </t>
  </si>
  <si>
    <t>Расходы на создание и развитие сети многофункциональных центров предоставления государственных и муниципальных услуг</t>
  </si>
  <si>
    <t>Комплектование книжных фондов муниципальных библиотек</t>
  </si>
  <si>
    <t>районного бюджета на 2016 год по разделам, подразделам, целевым статьям и видам расходов в соответствии с бюджетной классификацией РФ</t>
  </si>
  <si>
    <t>Фонд оплаты труда казенных учреждений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</si>
  <si>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</si>
  <si>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 органов)</t>
  </si>
  <si>
    <t>129</t>
  </si>
  <si>
    <t>Взносы по обязательному социальному страхованию на выплаты денежного содержания и иные выплаты работникам казенных учреждений</t>
  </si>
  <si>
    <t>119</t>
  </si>
  <si>
    <t>Иные выплаты персоналу государственных (муниципальных) органов, за исключением фонда оплаты труда</t>
  </si>
  <si>
    <t>Иные выплаты персоналу казенных учреждений, за исключением фонда оплаты труда</t>
  </si>
  <si>
    <t>0000000000</t>
  </si>
  <si>
    <t>9900000000</t>
  </si>
  <si>
    <t>9990000000</t>
  </si>
  <si>
    <t>9990002030</t>
  </si>
  <si>
    <t>9990002040</t>
  </si>
  <si>
    <t>9990002120</t>
  </si>
  <si>
    <t>9990009200</t>
  </si>
  <si>
    <t>9990051200</t>
  </si>
  <si>
    <t>9990002000</t>
  </si>
  <si>
    <t>9990007000</t>
  </si>
  <si>
    <t>9990059300</t>
  </si>
  <si>
    <t>9900052240</t>
  </si>
  <si>
    <t>9990009000</t>
  </si>
  <si>
    <t>9990009300</t>
  </si>
  <si>
    <t>9990053920</t>
  </si>
  <si>
    <t>9990000690</t>
  </si>
  <si>
    <t>9990093010</t>
  </si>
  <si>
    <t>9990093100</t>
  </si>
  <si>
    <t>9990093030</t>
  </si>
  <si>
    <t>0600000000</t>
  </si>
  <si>
    <t>0600000600</t>
  </si>
  <si>
    <t>0600000610</t>
  </si>
  <si>
    <t>0700000000</t>
  </si>
  <si>
    <t>0700000600</t>
  </si>
  <si>
    <t>0700000610</t>
  </si>
  <si>
    <t>1800000000</t>
  </si>
  <si>
    <t>1800000600</t>
  </si>
  <si>
    <t>9990051180</t>
  </si>
  <si>
    <t>9990002190</t>
  </si>
  <si>
    <t>9990093040</t>
  </si>
  <si>
    <t>1100000000</t>
  </si>
  <si>
    <t>1100000600</t>
  </si>
  <si>
    <t>1100000610</t>
  </si>
  <si>
    <t>1100000620</t>
  </si>
  <si>
    <t>1100092390</t>
  </si>
  <si>
    <t>1000000000</t>
  </si>
  <si>
    <t>1000092380</t>
  </si>
  <si>
    <t>9990003400</t>
  </si>
  <si>
    <t>0800000000</t>
  </si>
  <si>
    <t>0800000600</t>
  </si>
  <si>
    <t>0800000630</t>
  </si>
  <si>
    <t>1000000600</t>
  </si>
  <si>
    <t>9990000700</t>
  </si>
  <si>
    <t>1900000000</t>
  </si>
  <si>
    <t>1900000600</t>
  </si>
  <si>
    <t>1900000610</t>
  </si>
  <si>
    <t>9990093120</t>
  </si>
  <si>
    <t>9990000680</t>
  </si>
  <si>
    <t>19000000600</t>
  </si>
  <si>
    <t>0300000000</t>
  </si>
  <si>
    <t>0320000000</t>
  </si>
  <si>
    <t>0320001690</t>
  </si>
  <si>
    <t>0320093070</t>
  </si>
  <si>
    <t>0320011690</t>
  </si>
  <si>
    <t>0340000000</t>
  </si>
  <si>
    <t>0340061690</t>
  </si>
  <si>
    <t>99900009200</t>
  </si>
  <si>
    <t>0310000000</t>
  </si>
  <si>
    <t>0310001690</t>
  </si>
  <si>
    <t>0310093050</t>
  </si>
  <si>
    <t>0310093060</t>
  </si>
  <si>
    <t>0310092220</t>
  </si>
  <si>
    <t>0330000000</t>
  </si>
  <si>
    <t>0330001690</t>
  </si>
  <si>
    <t>0340041690</t>
  </si>
  <si>
    <t>0340071690</t>
  </si>
  <si>
    <t>0200000000</t>
  </si>
  <si>
    <t>0200001690</t>
  </si>
  <si>
    <t>0400000000</t>
  </si>
  <si>
    <t>0400000600</t>
  </si>
  <si>
    <t>0310021690</t>
  </si>
  <si>
    <t>0310093080</t>
  </si>
  <si>
    <t>0650000000</t>
  </si>
  <si>
    <t>0350093080</t>
  </si>
  <si>
    <t>0350000000</t>
  </si>
  <si>
    <t>0350000690</t>
  </si>
  <si>
    <t>1600000000</t>
  </si>
  <si>
    <t>1610000000</t>
  </si>
  <si>
    <t>1610000600</t>
  </si>
  <si>
    <t>1620000000</t>
  </si>
  <si>
    <t>1620001690</t>
  </si>
  <si>
    <t>1620081690</t>
  </si>
  <si>
    <t>1620051440</t>
  </si>
  <si>
    <t>1200000000</t>
  </si>
  <si>
    <t>1200000600</t>
  </si>
  <si>
    <t>1300000000</t>
  </si>
  <si>
    <t>1300000600</t>
  </si>
  <si>
    <t>1400000000</t>
  </si>
  <si>
    <t>1400000600</t>
  </si>
  <si>
    <t>9990004910</t>
  </si>
  <si>
    <t>0100000000</t>
  </si>
  <si>
    <t>0100000640</t>
  </si>
  <si>
    <t>0900000000</t>
  </si>
  <si>
    <t>0900000640</t>
  </si>
  <si>
    <t>9990093090</t>
  </si>
  <si>
    <t>0500000000</t>
  </si>
  <si>
    <t>0500000600</t>
  </si>
  <si>
    <t>1500000000</t>
  </si>
  <si>
    <t>1500000600</t>
  </si>
  <si>
    <t>1500000620</t>
  </si>
  <si>
    <t>00000000000</t>
  </si>
  <si>
    <t>9990000660</t>
  </si>
  <si>
    <t>9990004500</t>
  </si>
  <si>
    <t>9990006500</t>
  </si>
  <si>
    <t>9990000650</t>
  </si>
  <si>
    <t>1620011690</t>
  </si>
  <si>
    <t>0310011690</t>
  </si>
  <si>
    <t>2200001690</t>
  </si>
  <si>
    <t>0200011690</t>
  </si>
  <si>
    <t>0330011690</t>
  </si>
  <si>
    <t>2200092070</t>
  </si>
  <si>
    <t>2200000000</t>
  </si>
  <si>
    <t>2200011690</t>
  </si>
  <si>
    <t>853</t>
  </si>
  <si>
    <t>Уплата иных платежей</t>
  </si>
  <si>
    <t>0500001610</t>
  </si>
  <si>
    <t>Мероприятия районных бюджетных муниципальных учреждений по созданию доступной среды для инвалидов</t>
  </si>
  <si>
    <t>"Приложение 10 к решению Думы</t>
  </si>
  <si>
    <t>района № 43 от 24.12.2015г."</t>
  </si>
  <si>
    <t>123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</si>
  <si>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</si>
  <si>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2200092180</t>
  </si>
  <si>
    <t>08000R0645</t>
  </si>
  <si>
    <t>Субсидии из федерального бюджета гражданам на приобретение жилья</t>
  </si>
  <si>
    <t>Субсидии из краевого бюджета гражданам на приобретение жилья</t>
  </si>
  <si>
    <t>0100050200</t>
  </si>
  <si>
    <t>Выплата денежного поощрения лучшим муниципальным учреждениям культуры</t>
  </si>
  <si>
    <t xml:space="preserve">Мероприятия учреждений по сохранению и развитию учреждений библиотечного обслуживания </t>
  </si>
  <si>
    <t>1620082690</t>
  </si>
  <si>
    <t>Выплата денежного поощрения лучшим работникам муниципальных учреждений культуры</t>
  </si>
  <si>
    <t>01000R0200</t>
  </si>
  <si>
    <t>9990053910</t>
  </si>
  <si>
    <t xml:space="preserve">Расходы на осуществление отдельных государственных полномочий по подготовке и проведению Всероссийской сельскохозяйственной переписи 2016 года  </t>
  </si>
  <si>
    <t>0200051470</t>
  </si>
  <si>
    <t>02020051480</t>
  </si>
  <si>
    <t>Приобретение школьного автобуса</t>
  </si>
  <si>
    <t>0310092040</t>
  </si>
  <si>
    <t>МП "Комплексные меры по противодействию употреблению наркотиков в Михайловском муниципальном районе на 2016-2018 годы"</t>
  </si>
  <si>
    <t>МП"Профилактика правонарушений в Михайловском муниципальном районе на 2014-2016 годы"</t>
  </si>
  <si>
    <t>МП"Профилактика терроризма и противодействие экстремизму на территории Михайловского муниципального района в 2016-2020 годах"</t>
  </si>
  <si>
    <t>МП"Развитие Многофункционального центра предоставления государственных и муниципальных услуг населению Михайловского муниципального района Приморского кра" на 2016-2018 годы</t>
  </si>
  <si>
    <t xml:space="preserve">МП"Обеспечение содержания, ремонта автомобильных дорог, мест общего пользования (тротуаров, скверов, пешеходных дорожек и переходов) и сооружений на них Михайловского муниципального района на 2015-2017 годы" </t>
  </si>
  <si>
    <t>МП"Развитие малоэтажного жилищного строительства на территории Михайловского муниципального района на 2016-2018 годы"</t>
  </si>
  <si>
    <t>МП"Развитие малого и среднего предпринимательства на территории Михайловского муниципального района на 2015-2017 годы"</t>
  </si>
  <si>
    <t>МП"Программа комплексного развития систем коммунальной инфраструктуры Михайловского муниципального района на 2012-2020 годы"</t>
  </si>
  <si>
    <t>МП "Развития образования Михайловского муницпального района на 2016-2020 гг."</t>
  </si>
  <si>
    <t>МП "Развитие дополнительного образования в сфере культуры и искусства на 2016-2018 годы"</t>
  </si>
  <si>
    <t xml:space="preserve">МП"Развитие муниципальной службы в администрации Михайловского муницпального района на 2016-2018 годы" </t>
  </si>
  <si>
    <t>МП  "Развитие культуры Михайловского муниципального районана 2016-2018 годы"</t>
  </si>
  <si>
    <t>МДС"Доступная среда для инвалидов Михайловского муницпального района на 2016-2018 годы "</t>
  </si>
  <si>
    <t>МП"Патриотическое воспитание граждан Михайловского муниципального района на 2012-2016 годы"</t>
  </si>
  <si>
    <t>МП "Молодежь Михайловского муниципального района на 2012-2016 годы"</t>
  </si>
  <si>
    <t>МП"Юные таланты Михайловского муниципального района на 2016-2018 годы"</t>
  </si>
  <si>
    <t>МП"Обеспечение жилье молодых семей Михайловского муницпального района"на 2013-2017 годы</t>
  </si>
  <si>
    <t>МП"Развитие физической культуры и спорта Михайловского муниципального района на 2016-2020 годы"</t>
  </si>
  <si>
    <t>300</t>
  </si>
  <si>
    <t>Социальное обеспечение и иные выплаты населению</t>
  </si>
  <si>
    <t>350</t>
  </si>
  <si>
    <t>Премии и гранты</t>
  </si>
  <si>
    <t>0800050640</t>
  </si>
  <si>
    <t>Субсидии из федерального бюджета на поддержку малого и среднего предпринимательства</t>
  </si>
  <si>
    <t>Закупка товаров, работ, услуг в целях капитального ремонта муниципального имущества</t>
  </si>
  <si>
    <t>243</t>
  </si>
  <si>
    <t>Мероприятия учреждений по развитию общего образования</t>
  </si>
  <si>
    <t>0310021691</t>
  </si>
  <si>
    <t>Приложение 3 к решению Думы</t>
  </si>
  <si>
    <t>0330021691</t>
  </si>
  <si>
    <t>№ 134  от 24.11.2016г.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</si>
</sst>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р_."/>
    <numFmt numFmtId="169" formatCode="#,##0.000"/>
    <numFmt numFmtId="170" formatCode="0.000"/>
  </numFmts>
  <fonts count="50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u val="single"/>
      <sz val="18"/>
      <name val="Times New Roman"/>
      <family val="1"/>
    </font>
    <font>
      <b/>
      <i/>
      <sz val="12"/>
      <name val="Times New Roman"/>
      <family val="1"/>
    </font>
    <font>
      <i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 horizontal="left" wrapText="1"/>
    </xf>
    <xf numFmtId="0" fontId="4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top" wrapText="1"/>
    </xf>
    <xf numFmtId="49" fontId="2" fillId="34" borderId="10" xfId="0" applyNumberFormat="1" applyFont="1" applyFill="1" applyBorder="1" applyAlignment="1">
      <alignment horizontal="center" vertical="center" shrinkToFit="1"/>
    </xf>
    <xf numFmtId="4" fontId="2" fillId="34" borderId="10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vertical="top" wrapText="1"/>
    </xf>
    <xf numFmtId="49" fontId="2" fillId="35" borderId="10" xfId="0" applyNumberFormat="1" applyFont="1" applyFill="1" applyBorder="1" applyAlignment="1">
      <alignment horizontal="center" vertical="center" shrinkToFit="1"/>
    </xf>
    <xf numFmtId="4" fontId="2" fillId="35" borderId="10" xfId="0" applyNumberFormat="1" applyFont="1" applyFill="1" applyBorder="1" applyAlignment="1">
      <alignment horizontal="center" vertical="center" shrinkToFit="1"/>
    </xf>
    <xf numFmtId="4" fontId="5" fillId="36" borderId="11" xfId="0" applyNumberFormat="1" applyFont="1" applyFill="1" applyBorder="1" applyAlignment="1">
      <alignment horizontal="center" vertical="center" shrinkToFit="1"/>
    </xf>
    <xf numFmtId="49" fontId="8" fillId="35" borderId="10" xfId="0" applyNumberFormat="1" applyFont="1" applyFill="1" applyBorder="1" applyAlignment="1">
      <alignment horizontal="center" vertical="center" shrinkToFit="1"/>
    </xf>
    <xf numFmtId="4" fontId="8" fillId="35" borderId="10" xfId="0" applyNumberFormat="1" applyFont="1" applyFill="1" applyBorder="1" applyAlignment="1">
      <alignment horizontal="center" vertical="center" shrinkToFit="1"/>
    </xf>
    <xf numFmtId="0" fontId="8" fillId="35" borderId="10" xfId="0" applyFont="1" applyFill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2" fillId="37" borderId="10" xfId="0" applyFont="1" applyFill="1" applyBorder="1" applyAlignment="1">
      <alignment horizontal="center" vertical="top" wrapText="1"/>
    </xf>
    <xf numFmtId="49" fontId="5" fillId="37" borderId="10" xfId="0" applyNumberFormat="1" applyFont="1" applyFill="1" applyBorder="1" applyAlignment="1">
      <alignment horizontal="center" vertical="center" shrinkToFit="1"/>
    </xf>
    <xf numFmtId="4" fontId="5" fillId="37" borderId="10" xfId="0" applyNumberFormat="1" applyFont="1" applyFill="1" applyBorder="1" applyAlignment="1">
      <alignment horizontal="center" vertical="center" shrinkToFit="1"/>
    </xf>
    <xf numFmtId="49" fontId="2" fillId="38" borderId="10" xfId="0" applyNumberFormat="1" applyFont="1" applyFill="1" applyBorder="1" applyAlignment="1">
      <alignment horizontal="center" vertical="center" shrinkToFit="1"/>
    </xf>
    <xf numFmtId="4" fontId="2" fillId="38" borderId="10" xfId="0" applyNumberFormat="1" applyFont="1" applyFill="1" applyBorder="1" applyAlignment="1">
      <alignment horizontal="center" vertical="center" shrinkToFit="1"/>
    </xf>
    <xf numFmtId="0" fontId="8" fillId="35" borderId="10" xfId="0" applyFont="1" applyFill="1" applyBorder="1" applyAlignment="1">
      <alignment vertical="top" wrapText="1"/>
    </xf>
    <xf numFmtId="0" fontId="2" fillId="35" borderId="10" xfId="0" applyFont="1" applyFill="1" applyBorder="1" applyAlignment="1">
      <alignment horizontal="left" vertical="top" wrapText="1"/>
    </xf>
    <xf numFmtId="0" fontId="8" fillId="35" borderId="10" xfId="0" applyFont="1" applyFill="1" applyBorder="1" applyAlignment="1">
      <alignment horizontal="center" wrapText="1"/>
    </xf>
    <xf numFmtId="4" fontId="2" fillId="34" borderId="11" xfId="0" applyNumberFormat="1" applyFont="1" applyFill="1" applyBorder="1" applyAlignment="1">
      <alignment horizontal="center" vertical="center" shrinkToFit="1"/>
    </xf>
    <xf numFmtId="0" fontId="6" fillId="0" borderId="0" xfId="0" applyFont="1" applyAlignment="1">
      <alignment/>
    </xf>
    <xf numFmtId="0" fontId="2" fillId="34" borderId="12" xfId="0" applyFont="1" applyFill="1" applyBorder="1" applyAlignment="1">
      <alignment vertical="top" wrapText="1"/>
    </xf>
    <xf numFmtId="0" fontId="1" fillId="0" borderId="0" xfId="0" applyFont="1" applyAlignment="1">
      <alignment/>
    </xf>
    <xf numFmtId="0" fontId="2" fillId="35" borderId="10" xfId="0" applyFont="1" applyFill="1" applyBorder="1" applyAlignment="1">
      <alignment vertical="top" wrapText="1" shrinkToFit="1"/>
    </xf>
    <xf numFmtId="0" fontId="1" fillId="0" borderId="0" xfId="0" applyFont="1" applyAlignment="1">
      <alignment shrinkToFit="1"/>
    </xf>
    <xf numFmtId="49" fontId="2" fillId="35" borderId="10" xfId="0" applyNumberFormat="1" applyFont="1" applyFill="1" applyBorder="1" applyAlignment="1">
      <alignment horizontal="center" vertical="center" wrapText="1" shrinkToFit="1"/>
    </xf>
    <xf numFmtId="4" fontId="2" fillId="35" borderId="10" xfId="0" applyNumberFormat="1" applyFont="1" applyFill="1" applyBorder="1" applyAlignment="1">
      <alignment horizontal="center" vertical="center" wrapText="1" shrinkToFit="1"/>
    </xf>
    <xf numFmtId="0" fontId="1" fillId="0" borderId="0" xfId="0" applyFont="1" applyAlignment="1">
      <alignment wrapText="1" shrinkToFit="1"/>
    </xf>
    <xf numFmtId="49" fontId="2" fillId="37" borderId="10" xfId="0" applyNumberFormat="1" applyFont="1" applyFill="1" applyBorder="1" applyAlignment="1">
      <alignment horizontal="center" vertical="center" shrinkToFit="1"/>
    </xf>
    <xf numFmtId="4" fontId="2" fillId="37" borderId="13" xfId="0" applyNumberFormat="1" applyFont="1" applyFill="1" applyBorder="1" applyAlignment="1">
      <alignment horizontal="center" vertical="center" shrinkToFit="1"/>
    </xf>
    <xf numFmtId="4" fontId="8" fillId="35" borderId="13" xfId="0" applyNumberFormat="1" applyFont="1" applyFill="1" applyBorder="1" applyAlignment="1">
      <alignment horizontal="center" vertical="center" shrinkToFit="1"/>
    </xf>
    <xf numFmtId="4" fontId="2" fillId="34" borderId="13" xfId="0" applyNumberFormat="1" applyFont="1" applyFill="1" applyBorder="1" applyAlignment="1">
      <alignment horizontal="center" vertical="center" shrinkToFit="1"/>
    </xf>
    <xf numFmtId="4" fontId="2" fillId="38" borderId="14" xfId="0" applyNumberFormat="1" applyFont="1" applyFill="1" applyBorder="1" applyAlignment="1">
      <alignment horizontal="center" vertical="center" shrinkToFit="1"/>
    </xf>
    <xf numFmtId="4" fontId="2" fillId="38" borderId="15" xfId="0" applyNumberFormat="1" applyFont="1" applyFill="1" applyBorder="1" applyAlignment="1">
      <alignment horizontal="center" vertical="center" shrinkToFit="1"/>
    </xf>
    <xf numFmtId="4" fontId="2" fillId="37" borderId="15" xfId="0" applyNumberFormat="1" applyFont="1" applyFill="1" applyBorder="1" applyAlignment="1">
      <alignment horizontal="center" vertical="center" shrinkToFit="1"/>
    </xf>
    <xf numFmtId="4" fontId="8" fillId="35" borderId="15" xfId="0" applyNumberFormat="1" applyFont="1" applyFill="1" applyBorder="1" applyAlignment="1">
      <alignment horizontal="center" vertical="center" shrinkToFit="1"/>
    </xf>
    <xf numFmtId="4" fontId="2" fillId="34" borderId="15" xfId="0" applyNumberFormat="1" applyFont="1" applyFill="1" applyBorder="1" applyAlignment="1">
      <alignment horizontal="center" vertical="center" shrinkToFit="1"/>
    </xf>
    <xf numFmtId="4" fontId="2" fillId="0" borderId="0" xfId="0" applyNumberFormat="1" applyFont="1" applyFill="1" applyBorder="1" applyAlignment="1">
      <alignment horizontal="center" vertical="center" shrinkToFit="1"/>
    </xf>
    <xf numFmtId="168" fontId="2" fillId="0" borderId="0" xfId="0" applyNumberFormat="1" applyFont="1" applyFill="1" applyBorder="1" applyAlignment="1">
      <alignment horizontal="center" vertical="center" wrapText="1" shrinkToFit="1"/>
    </xf>
    <xf numFmtId="4" fontId="12" fillId="0" borderId="0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center" vertical="center" shrinkToFit="1"/>
    </xf>
    <xf numFmtId="168" fontId="8" fillId="0" borderId="0" xfId="0" applyNumberFormat="1" applyFont="1" applyFill="1" applyBorder="1" applyAlignment="1">
      <alignment horizontal="center" vertical="center" wrapText="1" shrinkToFit="1"/>
    </xf>
    <xf numFmtId="168" fontId="2" fillId="0" borderId="0" xfId="0" applyNumberFormat="1" applyFont="1" applyFill="1" applyBorder="1" applyAlignment="1">
      <alignment horizontal="center" vertical="center" wrapText="1"/>
    </xf>
    <xf numFmtId="49" fontId="2" fillId="37" borderId="15" xfId="0" applyNumberFormat="1" applyFont="1" applyFill="1" applyBorder="1" applyAlignment="1">
      <alignment horizontal="center" vertical="center" shrinkToFit="1"/>
    </xf>
    <xf numFmtId="49" fontId="8" fillId="35" borderId="15" xfId="0" applyNumberFormat="1" applyFont="1" applyFill="1" applyBorder="1" applyAlignment="1">
      <alignment horizontal="center" vertical="center" shrinkToFit="1"/>
    </xf>
    <xf numFmtId="49" fontId="2" fillId="34" borderId="15" xfId="0" applyNumberFormat="1" applyFont="1" applyFill="1" applyBorder="1" applyAlignment="1">
      <alignment horizontal="center" vertical="center" shrinkToFit="1"/>
    </xf>
    <xf numFmtId="4" fontId="13" fillId="0" borderId="0" xfId="0" applyNumberFormat="1" applyFont="1" applyFill="1" applyBorder="1" applyAlignment="1">
      <alignment horizontal="center" vertical="center" shrinkToFit="1"/>
    </xf>
    <xf numFmtId="0" fontId="2" fillId="36" borderId="10" xfId="0" applyFont="1" applyFill="1" applyBorder="1" applyAlignment="1">
      <alignment vertical="top" wrapText="1"/>
    </xf>
    <xf numFmtId="49" fontId="2" fillId="36" borderId="10" xfId="0" applyNumberFormat="1" applyFont="1" applyFill="1" applyBorder="1" applyAlignment="1">
      <alignment horizontal="center" vertical="center" shrinkToFit="1"/>
    </xf>
    <xf numFmtId="4" fontId="2" fillId="36" borderId="10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vertical="top" wrapText="1"/>
    </xf>
    <xf numFmtId="0" fontId="2" fillId="38" borderId="10" xfId="0" applyFont="1" applyFill="1" applyBorder="1" applyAlignment="1">
      <alignment vertical="top" wrapText="1" shrinkToFit="1"/>
    </xf>
    <xf numFmtId="49" fontId="2" fillId="36" borderId="15" xfId="0" applyNumberFormat="1" applyFont="1" applyFill="1" applyBorder="1" applyAlignment="1">
      <alignment horizontal="center" vertical="center" shrinkToFit="1"/>
    </xf>
    <xf numFmtId="0" fontId="2" fillId="38" borderId="12" xfId="0" applyFont="1" applyFill="1" applyBorder="1" applyAlignment="1">
      <alignment vertical="top" wrapText="1"/>
    </xf>
    <xf numFmtId="49" fontId="2" fillId="38" borderId="15" xfId="0" applyNumberFormat="1" applyFont="1" applyFill="1" applyBorder="1" applyAlignment="1">
      <alignment horizontal="center" vertical="center" shrinkToFit="1"/>
    </xf>
    <xf numFmtId="4" fontId="2" fillId="38" borderId="13" xfId="0" applyNumberFormat="1" applyFont="1" applyFill="1" applyBorder="1" applyAlignment="1">
      <alignment horizontal="center" vertical="center" shrinkToFit="1"/>
    </xf>
    <xf numFmtId="0" fontId="2" fillId="36" borderId="10" xfId="0" applyFont="1" applyFill="1" applyBorder="1" applyAlignment="1">
      <alignment horizontal="left" vertical="top" wrapText="1"/>
    </xf>
    <xf numFmtId="0" fontId="8" fillId="38" borderId="10" xfId="0" applyFont="1" applyFill="1" applyBorder="1" applyAlignment="1">
      <alignment vertical="top" wrapText="1"/>
    </xf>
    <xf numFmtId="0" fontId="2" fillId="38" borderId="10" xfId="0" applyNumberFormat="1" applyFont="1" applyFill="1" applyBorder="1" applyAlignment="1">
      <alignment horizontal="left" vertical="top" wrapText="1"/>
    </xf>
    <xf numFmtId="0" fontId="2" fillId="36" borderId="14" xfId="0" applyFont="1" applyFill="1" applyBorder="1" applyAlignment="1">
      <alignment horizontal="left" vertical="top" wrapText="1"/>
    </xf>
    <xf numFmtId="0" fontId="2" fillId="38" borderId="14" xfId="0" applyFont="1" applyFill="1" applyBorder="1" applyAlignment="1">
      <alignment vertical="top" wrapText="1"/>
    </xf>
    <xf numFmtId="0" fontId="8" fillId="38" borderId="10" xfId="0" applyFont="1" applyFill="1" applyBorder="1" applyAlignment="1">
      <alignment horizontal="left" vertical="top" wrapText="1"/>
    </xf>
    <xf numFmtId="49" fontId="8" fillId="38" borderId="10" xfId="0" applyNumberFormat="1" applyFont="1" applyFill="1" applyBorder="1" applyAlignment="1">
      <alignment horizontal="center" vertical="center" shrinkToFit="1"/>
    </xf>
    <xf numFmtId="4" fontId="8" fillId="38" borderId="10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horizontal="left" vertical="top" wrapText="1"/>
    </xf>
    <xf numFmtId="0" fontId="2" fillId="37" borderId="14" xfId="0" applyFont="1" applyFill="1" applyBorder="1" applyAlignment="1">
      <alignment vertical="top" wrapText="1"/>
    </xf>
    <xf numFmtId="4" fontId="2" fillId="37" borderId="10" xfId="0" applyNumberFormat="1" applyFont="1" applyFill="1" applyBorder="1" applyAlignment="1">
      <alignment horizontal="center" vertical="center" shrinkToFit="1"/>
    </xf>
    <xf numFmtId="0" fontId="2" fillId="35" borderId="12" xfId="0" applyFont="1" applyFill="1" applyBorder="1" applyAlignment="1">
      <alignment vertical="top" wrapText="1"/>
    </xf>
    <xf numFmtId="49" fontId="2" fillId="35" borderId="15" xfId="0" applyNumberFormat="1" applyFont="1" applyFill="1" applyBorder="1" applyAlignment="1">
      <alignment horizontal="center" vertical="center" shrinkToFit="1"/>
    </xf>
    <xf numFmtId="4" fontId="2" fillId="35" borderId="13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horizontal="center" vertical="top" wrapText="1"/>
    </xf>
    <xf numFmtId="0" fontId="2" fillId="38" borderId="14" xfId="0" applyFont="1" applyFill="1" applyBorder="1" applyAlignment="1">
      <alignment horizontal="left" vertical="top" wrapText="1"/>
    </xf>
    <xf numFmtId="0" fontId="2" fillId="35" borderId="14" xfId="0" applyFont="1" applyFill="1" applyBorder="1" applyAlignment="1">
      <alignment horizontal="left" vertical="top" wrapText="1"/>
    </xf>
    <xf numFmtId="0" fontId="2" fillId="37" borderId="10" xfId="0" applyFont="1" applyFill="1" applyBorder="1" applyAlignment="1">
      <alignment vertical="top" wrapText="1"/>
    </xf>
    <xf numFmtId="49" fontId="5" fillId="34" borderId="10" xfId="0" applyNumberFormat="1" applyFont="1" applyFill="1" applyBorder="1" applyAlignment="1">
      <alignment horizontal="center" vertical="center" shrinkToFit="1"/>
    </xf>
    <xf numFmtId="49" fontId="5" fillId="36" borderId="10" xfId="0" applyNumberFormat="1" applyFont="1" applyFill="1" applyBorder="1" applyAlignment="1">
      <alignment horizontal="center" vertical="center" shrinkToFit="1"/>
    </xf>
    <xf numFmtId="49" fontId="5" fillId="38" borderId="10" xfId="0" applyNumberFormat="1" applyFont="1" applyFill="1" applyBorder="1" applyAlignment="1">
      <alignment horizontal="center" vertical="center" shrinkToFit="1"/>
    </xf>
    <xf numFmtId="0" fontId="2" fillId="34" borderId="10" xfId="0" applyFont="1" applyFill="1" applyBorder="1" applyAlignment="1">
      <alignment horizontal="left" vertical="top" wrapText="1"/>
    </xf>
    <xf numFmtId="49" fontId="8" fillId="37" borderId="10" xfId="0" applyNumberFormat="1" applyFont="1" applyFill="1" applyBorder="1" applyAlignment="1">
      <alignment horizontal="center" vertical="center" shrinkToFit="1"/>
    </xf>
    <xf numFmtId="4" fontId="8" fillId="37" borderId="10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horizontal="left" vertical="top" wrapText="1"/>
    </xf>
    <xf numFmtId="169" fontId="5" fillId="37" borderId="10" xfId="0" applyNumberFormat="1" applyFont="1" applyFill="1" applyBorder="1" applyAlignment="1">
      <alignment horizontal="center" vertical="center" shrinkToFit="1"/>
    </xf>
    <xf numFmtId="169" fontId="2" fillId="35" borderId="10" xfId="0" applyNumberFormat="1" applyFont="1" applyFill="1" applyBorder="1" applyAlignment="1">
      <alignment horizontal="center" vertical="center" shrinkToFit="1"/>
    </xf>
    <xf numFmtId="169" fontId="5" fillId="36" borderId="11" xfId="0" applyNumberFormat="1" applyFont="1" applyFill="1" applyBorder="1" applyAlignment="1">
      <alignment horizontal="center" vertical="center" shrinkToFit="1"/>
    </xf>
    <xf numFmtId="169" fontId="2" fillId="38" borderId="10" xfId="0" applyNumberFormat="1" applyFont="1" applyFill="1" applyBorder="1" applyAlignment="1">
      <alignment horizontal="center" vertical="center" shrinkToFit="1"/>
    </xf>
    <xf numFmtId="169" fontId="2" fillId="34" borderId="10" xfId="0" applyNumberFormat="1" applyFont="1" applyFill="1" applyBorder="1" applyAlignment="1">
      <alignment horizontal="center" vertical="center" shrinkToFit="1"/>
    </xf>
    <xf numFmtId="169" fontId="2" fillId="36" borderId="10" xfId="0" applyNumberFormat="1" applyFont="1" applyFill="1" applyBorder="1" applyAlignment="1">
      <alignment horizontal="center" vertical="center" shrinkToFit="1"/>
    </xf>
    <xf numFmtId="0" fontId="14" fillId="38" borderId="0" xfId="0" applyFont="1" applyFill="1" applyAlignment="1">
      <alignment wrapText="1"/>
    </xf>
    <xf numFmtId="169" fontId="8" fillId="35" borderId="10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horizontal="center" vertical="top" wrapText="1"/>
    </xf>
    <xf numFmtId="169" fontId="8" fillId="38" borderId="10" xfId="0" applyNumberFormat="1" applyFont="1" applyFill="1" applyBorder="1" applyAlignment="1">
      <alignment horizontal="center" vertical="center" shrinkToFit="1"/>
    </xf>
    <xf numFmtId="169" fontId="2" fillId="37" borderId="10" xfId="0" applyNumberFormat="1" applyFont="1" applyFill="1" applyBorder="1" applyAlignment="1">
      <alignment horizontal="center" vertical="center" shrinkToFit="1"/>
    </xf>
    <xf numFmtId="170" fontId="8" fillId="35" borderId="10" xfId="0" applyNumberFormat="1" applyFont="1" applyFill="1" applyBorder="1" applyAlignment="1">
      <alignment horizontal="center" vertical="center" shrinkToFit="1"/>
    </xf>
    <xf numFmtId="170" fontId="2" fillId="38" borderId="10" xfId="0" applyNumberFormat="1" applyFont="1" applyFill="1" applyBorder="1" applyAlignment="1">
      <alignment horizontal="center" vertical="center" shrinkToFit="1"/>
    </xf>
    <xf numFmtId="170" fontId="2" fillId="34" borderId="10" xfId="0" applyNumberFormat="1" applyFont="1" applyFill="1" applyBorder="1" applyAlignment="1">
      <alignment horizontal="center" vertical="center" shrinkToFit="1"/>
    </xf>
    <xf numFmtId="170" fontId="2" fillId="36" borderId="10" xfId="0" applyNumberFormat="1" applyFont="1" applyFill="1" applyBorder="1" applyAlignment="1">
      <alignment horizontal="center" vertical="center" shrinkToFit="1"/>
    </xf>
    <xf numFmtId="170" fontId="8" fillId="38" borderId="10" xfId="0" applyNumberFormat="1" applyFont="1" applyFill="1" applyBorder="1" applyAlignment="1">
      <alignment horizontal="center" vertical="center" shrinkToFit="1"/>
    </xf>
    <xf numFmtId="170" fontId="2" fillId="35" borderId="10" xfId="0" applyNumberFormat="1" applyFont="1" applyFill="1" applyBorder="1" applyAlignment="1">
      <alignment horizontal="center" vertical="center" shrinkToFit="1"/>
    </xf>
    <xf numFmtId="0" fontId="2" fillId="39" borderId="10" xfId="0" applyFont="1" applyFill="1" applyBorder="1" applyAlignment="1">
      <alignment vertical="top" wrapText="1"/>
    </xf>
    <xf numFmtId="49" fontId="2" fillId="39" borderId="10" xfId="0" applyNumberFormat="1" applyFont="1" applyFill="1" applyBorder="1" applyAlignment="1">
      <alignment horizontal="center" vertical="center" shrinkToFit="1"/>
    </xf>
    <xf numFmtId="169" fontId="2" fillId="39" borderId="10" xfId="0" applyNumberFormat="1" applyFont="1" applyFill="1" applyBorder="1" applyAlignment="1">
      <alignment horizontal="center" vertical="center" shrinkToFit="1"/>
    </xf>
    <xf numFmtId="0" fontId="6" fillId="0" borderId="0" xfId="0" applyFont="1" applyAlignment="1">
      <alignment wrapText="1"/>
    </xf>
    <xf numFmtId="0" fontId="7" fillId="0" borderId="0" xfId="0" applyFont="1" applyAlignment="1">
      <alignment horizontal="center"/>
    </xf>
    <xf numFmtId="0" fontId="1" fillId="33" borderId="0" xfId="0" applyFont="1" applyFill="1" applyAlignment="1">
      <alignment horizontal="left" wrapText="1"/>
    </xf>
    <xf numFmtId="0" fontId="5" fillId="33" borderId="11" xfId="0" applyFont="1" applyFill="1" applyBorder="1" applyAlignment="1">
      <alignment horizontal="right"/>
    </xf>
    <xf numFmtId="0" fontId="3" fillId="33" borderId="16" xfId="0" applyFont="1" applyFill="1" applyBorder="1" applyAlignment="1">
      <alignment horizontal="right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507"/>
  <sheetViews>
    <sheetView showGridLines="0" tabSelected="1" zoomScalePageLayoutView="0" workbookViewId="0" topLeftCell="A1">
      <selection activeCell="C5" sqref="C5"/>
    </sheetView>
  </sheetViews>
  <sheetFormatPr defaultColWidth="9.00390625" defaultRowHeight="12.75" outlineLevelRow="6"/>
  <cols>
    <col min="1" max="1" width="69.25390625" style="2" customWidth="1"/>
    <col min="2" max="2" width="8.875" style="2" customWidth="1"/>
    <col min="3" max="3" width="16.125" style="2" customWidth="1"/>
    <col min="4" max="4" width="9.00390625" style="2" customWidth="1"/>
    <col min="5" max="5" width="0" style="2" hidden="1" customWidth="1"/>
    <col min="6" max="6" width="14.875" style="2" customWidth="1"/>
    <col min="7" max="22" width="0" style="2" hidden="1" customWidth="1"/>
    <col min="23" max="23" width="9.125" style="2" hidden="1" customWidth="1"/>
    <col min="24" max="16384" width="9.125" style="2" customWidth="1"/>
  </cols>
  <sheetData>
    <row r="2" spans="2:23" ht="18.75">
      <c r="B2" s="112" t="s">
        <v>412</v>
      </c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</row>
    <row r="3" spans="2:23" ht="18.75">
      <c r="B3" s="106" t="s">
        <v>90</v>
      </c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</row>
    <row r="4" spans="2:22" ht="18.75">
      <c r="B4" s="25" t="s">
        <v>89</v>
      </c>
      <c r="C4" s="112" t="s">
        <v>414</v>
      </c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</row>
    <row r="6" spans="2:23" ht="18.75">
      <c r="B6" s="112" t="s">
        <v>364</v>
      </c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</row>
    <row r="7" spans="2:23" ht="18.75" customHeight="1">
      <c r="B7" s="106" t="s">
        <v>90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</row>
    <row r="8" spans="2:22" ht="18.75">
      <c r="B8" s="113" t="s">
        <v>365</v>
      </c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</row>
    <row r="10" spans="1:22" ht="30.75" customHeight="1">
      <c r="A10" s="107" t="s">
        <v>46</v>
      </c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</row>
    <row r="11" spans="1:22" ht="57" customHeight="1">
      <c r="A11" s="111" t="s">
        <v>238</v>
      </c>
      <c r="B11" s="111"/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  <c r="S11" s="111"/>
      <c r="T11" s="111"/>
      <c r="U11" s="111"/>
      <c r="V11" s="111"/>
    </row>
    <row r="12" spans="1:22" ht="15.75">
      <c r="A12" s="110" t="s">
        <v>64</v>
      </c>
      <c r="B12" s="110"/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</row>
    <row r="13" spans="1:22" ht="30">
      <c r="A13" s="4" t="s">
        <v>0</v>
      </c>
      <c r="B13" s="4" t="s">
        <v>1</v>
      </c>
      <c r="C13" s="4" t="s">
        <v>2</v>
      </c>
      <c r="D13" s="4" t="s">
        <v>3</v>
      </c>
      <c r="E13" s="4" t="s">
        <v>4</v>
      </c>
      <c r="F13" s="4" t="s">
        <v>25</v>
      </c>
      <c r="G13" s="4" t="s">
        <v>25</v>
      </c>
      <c r="H13" s="4" t="s">
        <v>25</v>
      </c>
      <c r="I13" s="4" t="s">
        <v>25</v>
      </c>
      <c r="J13" s="4" t="s">
        <v>25</v>
      </c>
      <c r="K13" s="4" t="s">
        <v>25</v>
      </c>
      <c r="L13" s="4" t="s">
        <v>25</v>
      </c>
      <c r="M13" s="4" t="s">
        <v>25</v>
      </c>
      <c r="N13" s="4" t="s">
        <v>25</v>
      </c>
      <c r="O13" s="4" t="s">
        <v>25</v>
      </c>
      <c r="P13" s="4" t="s">
        <v>25</v>
      </c>
      <c r="Q13" s="4" t="s">
        <v>25</v>
      </c>
      <c r="R13" s="4" t="s">
        <v>25</v>
      </c>
      <c r="S13" s="4" t="s">
        <v>25</v>
      </c>
      <c r="T13" s="4" t="s">
        <v>25</v>
      </c>
      <c r="U13" s="4" t="s">
        <v>25</v>
      </c>
      <c r="V13" s="4" t="s">
        <v>25</v>
      </c>
    </row>
    <row r="14" spans="1:22" ht="18.75" customHeight="1" outlineLevel="2">
      <c r="A14" s="16" t="s">
        <v>60</v>
      </c>
      <c r="B14" s="17" t="s">
        <v>59</v>
      </c>
      <c r="C14" s="17" t="s">
        <v>247</v>
      </c>
      <c r="D14" s="17" t="s">
        <v>5</v>
      </c>
      <c r="E14" s="17"/>
      <c r="F14" s="86">
        <f>F15+F23+F45+F65+F79+F84+F59+F73</f>
        <v>74022.37775999999</v>
      </c>
      <c r="G14" s="18" t="e">
        <f>G15+G23+G45+#REF!+G65+#REF!+G79+G84+#REF!</f>
        <v>#REF!</v>
      </c>
      <c r="H14" s="18" t="e">
        <f>H15+H23+H45+#REF!+H65+#REF!+H79+H84+#REF!</f>
        <v>#REF!</v>
      </c>
      <c r="I14" s="18" t="e">
        <f>I15+I23+I45+#REF!+I65+#REF!+I79+I84+#REF!</f>
        <v>#REF!</v>
      </c>
      <c r="J14" s="18" t="e">
        <f>J15+J23+J45+#REF!+J65+#REF!+J79+J84+#REF!</f>
        <v>#REF!</v>
      </c>
      <c r="K14" s="18" t="e">
        <f>K15+K23+K45+#REF!+K65+#REF!+K79+K84+#REF!</f>
        <v>#REF!</v>
      </c>
      <c r="L14" s="18" t="e">
        <f>L15+L23+L45+#REF!+L65+#REF!+L79+L84+#REF!</f>
        <v>#REF!</v>
      </c>
      <c r="M14" s="18" t="e">
        <f>M15+M23+M45+#REF!+M65+#REF!+M79+M84+#REF!</f>
        <v>#REF!</v>
      </c>
      <c r="N14" s="18" t="e">
        <f>N15+N23+N45+#REF!+N65+#REF!+N79+N84+#REF!</f>
        <v>#REF!</v>
      </c>
      <c r="O14" s="18" t="e">
        <f>O15+O23+O45+#REF!+O65+#REF!+O79+O84+#REF!</f>
        <v>#REF!</v>
      </c>
      <c r="P14" s="18" t="e">
        <f>P15+P23+P45+#REF!+P65+#REF!+P79+P84+#REF!</f>
        <v>#REF!</v>
      </c>
      <c r="Q14" s="18" t="e">
        <f>Q15+Q23+Q45+#REF!+Q65+#REF!+Q79+Q84+#REF!</f>
        <v>#REF!</v>
      </c>
      <c r="R14" s="18" t="e">
        <f>R15+R23+R45+#REF!+R65+#REF!+R79+R84+#REF!</f>
        <v>#REF!</v>
      </c>
      <c r="S14" s="18" t="e">
        <f>S15+S23+S45+#REF!+S65+#REF!+S79+S84+#REF!</f>
        <v>#REF!</v>
      </c>
      <c r="T14" s="18" t="e">
        <f>T15+T23+T45+#REF!+T65+#REF!+T79+T84+#REF!</f>
        <v>#REF!</v>
      </c>
      <c r="U14" s="18" t="e">
        <f>U15+U23+U45+#REF!+U65+#REF!+U79+U84+#REF!</f>
        <v>#REF!</v>
      </c>
      <c r="V14" s="18" t="e">
        <f>V15+V23+V45+#REF!+V65+#REF!+V79+V84+#REF!</f>
        <v>#REF!</v>
      </c>
    </row>
    <row r="15" spans="1:22" s="32" customFormat="1" ht="33" customHeight="1" outlineLevel="3">
      <c r="A15" s="28" t="s">
        <v>26</v>
      </c>
      <c r="B15" s="30" t="s">
        <v>6</v>
      </c>
      <c r="C15" s="30" t="s">
        <v>247</v>
      </c>
      <c r="D15" s="30" t="s">
        <v>5</v>
      </c>
      <c r="E15" s="30"/>
      <c r="F15" s="31">
        <f>F16</f>
        <v>1980.6599999999999</v>
      </c>
      <c r="G15" s="31">
        <f aca="true" t="shared" si="0" ref="G15:V15">G16</f>
        <v>1204.8</v>
      </c>
      <c r="H15" s="31">
        <f t="shared" si="0"/>
        <v>1204.8</v>
      </c>
      <c r="I15" s="31">
        <f t="shared" si="0"/>
        <v>1204.8</v>
      </c>
      <c r="J15" s="31">
        <f t="shared" si="0"/>
        <v>1204.8</v>
      </c>
      <c r="K15" s="31">
        <f t="shared" si="0"/>
        <v>1204.8</v>
      </c>
      <c r="L15" s="31">
        <f t="shared" si="0"/>
        <v>1204.8</v>
      </c>
      <c r="M15" s="31">
        <f t="shared" si="0"/>
        <v>1204.8</v>
      </c>
      <c r="N15" s="31">
        <f t="shared" si="0"/>
        <v>1204.8</v>
      </c>
      <c r="O15" s="31">
        <f t="shared" si="0"/>
        <v>1204.8</v>
      </c>
      <c r="P15" s="31">
        <f t="shared" si="0"/>
        <v>1204.8</v>
      </c>
      <c r="Q15" s="31">
        <f t="shared" si="0"/>
        <v>1204.8</v>
      </c>
      <c r="R15" s="31">
        <f t="shared" si="0"/>
        <v>1204.8</v>
      </c>
      <c r="S15" s="31">
        <f t="shared" si="0"/>
        <v>1204.8</v>
      </c>
      <c r="T15" s="31">
        <f t="shared" si="0"/>
        <v>1204.8</v>
      </c>
      <c r="U15" s="31">
        <f t="shared" si="0"/>
        <v>1204.8</v>
      </c>
      <c r="V15" s="31">
        <f t="shared" si="0"/>
        <v>1204.8</v>
      </c>
    </row>
    <row r="16" spans="1:22" ht="34.5" customHeight="1" outlineLevel="3">
      <c r="A16" s="22" t="s">
        <v>134</v>
      </c>
      <c r="B16" s="12" t="s">
        <v>6</v>
      </c>
      <c r="C16" s="12" t="s">
        <v>248</v>
      </c>
      <c r="D16" s="12" t="s">
        <v>5</v>
      </c>
      <c r="E16" s="12"/>
      <c r="F16" s="13">
        <f>F17</f>
        <v>1980.6599999999999</v>
      </c>
      <c r="G16" s="13">
        <f aca="true" t="shared" si="1" ref="G16:V16">G18</f>
        <v>1204.8</v>
      </c>
      <c r="H16" s="13">
        <f t="shared" si="1"/>
        <v>1204.8</v>
      </c>
      <c r="I16" s="13">
        <f t="shared" si="1"/>
        <v>1204.8</v>
      </c>
      <c r="J16" s="13">
        <f t="shared" si="1"/>
        <v>1204.8</v>
      </c>
      <c r="K16" s="13">
        <f t="shared" si="1"/>
        <v>1204.8</v>
      </c>
      <c r="L16" s="13">
        <f t="shared" si="1"/>
        <v>1204.8</v>
      </c>
      <c r="M16" s="13">
        <f t="shared" si="1"/>
        <v>1204.8</v>
      </c>
      <c r="N16" s="13">
        <f t="shared" si="1"/>
        <v>1204.8</v>
      </c>
      <c r="O16" s="13">
        <f t="shared" si="1"/>
        <v>1204.8</v>
      </c>
      <c r="P16" s="13">
        <f t="shared" si="1"/>
        <v>1204.8</v>
      </c>
      <c r="Q16" s="13">
        <f t="shared" si="1"/>
        <v>1204.8</v>
      </c>
      <c r="R16" s="13">
        <f t="shared" si="1"/>
        <v>1204.8</v>
      </c>
      <c r="S16" s="13">
        <f t="shared" si="1"/>
        <v>1204.8</v>
      </c>
      <c r="T16" s="13">
        <f t="shared" si="1"/>
        <v>1204.8</v>
      </c>
      <c r="U16" s="13">
        <f t="shared" si="1"/>
        <v>1204.8</v>
      </c>
      <c r="V16" s="13">
        <f t="shared" si="1"/>
        <v>1204.8</v>
      </c>
    </row>
    <row r="17" spans="1:22" ht="35.25" customHeight="1" outlineLevel="3">
      <c r="A17" s="22" t="s">
        <v>136</v>
      </c>
      <c r="B17" s="12" t="s">
        <v>6</v>
      </c>
      <c r="C17" s="12" t="s">
        <v>249</v>
      </c>
      <c r="D17" s="12" t="s">
        <v>5</v>
      </c>
      <c r="E17" s="12"/>
      <c r="F17" s="13">
        <f>F18</f>
        <v>1980.6599999999999</v>
      </c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</row>
    <row r="18" spans="1:22" ht="15.75" outlineLevel="4">
      <c r="A18" s="55" t="s">
        <v>135</v>
      </c>
      <c r="B18" s="19" t="s">
        <v>6</v>
      </c>
      <c r="C18" s="19" t="s">
        <v>250</v>
      </c>
      <c r="D18" s="19" t="s">
        <v>5</v>
      </c>
      <c r="E18" s="19"/>
      <c r="F18" s="20">
        <f>F19</f>
        <v>1980.6599999999999</v>
      </c>
      <c r="G18" s="7">
        <f aca="true" t="shared" si="2" ref="G18:V18">G20</f>
        <v>1204.8</v>
      </c>
      <c r="H18" s="7">
        <f t="shared" si="2"/>
        <v>1204.8</v>
      </c>
      <c r="I18" s="7">
        <f t="shared" si="2"/>
        <v>1204.8</v>
      </c>
      <c r="J18" s="7">
        <f t="shared" si="2"/>
        <v>1204.8</v>
      </c>
      <c r="K18" s="7">
        <f t="shared" si="2"/>
        <v>1204.8</v>
      </c>
      <c r="L18" s="7">
        <f t="shared" si="2"/>
        <v>1204.8</v>
      </c>
      <c r="M18" s="7">
        <f t="shared" si="2"/>
        <v>1204.8</v>
      </c>
      <c r="N18" s="7">
        <f t="shared" si="2"/>
        <v>1204.8</v>
      </c>
      <c r="O18" s="7">
        <f t="shared" si="2"/>
        <v>1204.8</v>
      </c>
      <c r="P18" s="7">
        <f t="shared" si="2"/>
        <v>1204.8</v>
      </c>
      <c r="Q18" s="7">
        <f t="shared" si="2"/>
        <v>1204.8</v>
      </c>
      <c r="R18" s="7">
        <f t="shared" si="2"/>
        <v>1204.8</v>
      </c>
      <c r="S18" s="7">
        <f t="shared" si="2"/>
        <v>1204.8</v>
      </c>
      <c r="T18" s="7">
        <f t="shared" si="2"/>
        <v>1204.8</v>
      </c>
      <c r="U18" s="7">
        <f t="shared" si="2"/>
        <v>1204.8</v>
      </c>
      <c r="V18" s="7">
        <f t="shared" si="2"/>
        <v>1204.8</v>
      </c>
    </row>
    <row r="19" spans="1:22" ht="31.5" outlineLevel="4">
      <c r="A19" s="5" t="s">
        <v>94</v>
      </c>
      <c r="B19" s="6" t="s">
        <v>6</v>
      </c>
      <c r="C19" s="6" t="s">
        <v>250</v>
      </c>
      <c r="D19" s="6" t="s">
        <v>93</v>
      </c>
      <c r="E19" s="6"/>
      <c r="F19" s="7">
        <f>F20+F21+F22</f>
        <v>1980.6599999999999</v>
      </c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</row>
    <row r="20" spans="1:22" ht="17.25" customHeight="1" outlineLevel="5">
      <c r="A20" s="52" t="s">
        <v>240</v>
      </c>
      <c r="B20" s="53" t="s">
        <v>6</v>
      </c>
      <c r="C20" s="53" t="s">
        <v>250</v>
      </c>
      <c r="D20" s="53" t="s">
        <v>91</v>
      </c>
      <c r="E20" s="53"/>
      <c r="F20" s="54">
        <v>1631.3</v>
      </c>
      <c r="G20" s="7">
        <v>1204.8</v>
      </c>
      <c r="H20" s="7">
        <v>1204.8</v>
      </c>
      <c r="I20" s="7">
        <v>1204.8</v>
      </c>
      <c r="J20" s="7">
        <v>1204.8</v>
      </c>
      <c r="K20" s="7">
        <v>1204.8</v>
      </c>
      <c r="L20" s="7">
        <v>1204.8</v>
      </c>
      <c r="M20" s="7">
        <v>1204.8</v>
      </c>
      <c r="N20" s="7">
        <v>1204.8</v>
      </c>
      <c r="O20" s="7">
        <v>1204.8</v>
      </c>
      <c r="P20" s="7">
        <v>1204.8</v>
      </c>
      <c r="Q20" s="7">
        <v>1204.8</v>
      </c>
      <c r="R20" s="7">
        <v>1204.8</v>
      </c>
      <c r="S20" s="7">
        <v>1204.8</v>
      </c>
      <c r="T20" s="7">
        <v>1204.8</v>
      </c>
      <c r="U20" s="7">
        <v>1204.8</v>
      </c>
      <c r="V20" s="7">
        <v>1204.8</v>
      </c>
    </row>
    <row r="21" spans="1:22" ht="34.5" customHeight="1" outlineLevel="5">
      <c r="A21" s="52" t="s">
        <v>245</v>
      </c>
      <c r="B21" s="53" t="s">
        <v>6</v>
      </c>
      <c r="C21" s="53" t="s">
        <v>250</v>
      </c>
      <c r="D21" s="53" t="s">
        <v>92</v>
      </c>
      <c r="E21" s="53"/>
      <c r="F21" s="54">
        <v>0</v>
      </c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</row>
    <row r="22" spans="1:22" ht="50.25" customHeight="1" outlineLevel="5">
      <c r="A22" s="52" t="s">
        <v>241</v>
      </c>
      <c r="B22" s="53" t="s">
        <v>6</v>
      </c>
      <c r="C22" s="53" t="s">
        <v>250</v>
      </c>
      <c r="D22" s="53" t="s">
        <v>242</v>
      </c>
      <c r="E22" s="53"/>
      <c r="F22" s="54">
        <v>349.36</v>
      </c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</row>
    <row r="23" spans="1:22" ht="47.25" customHeight="1" outlineLevel="6">
      <c r="A23" s="8" t="s">
        <v>27</v>
      </c>
      <c r="B23" s="9" t="s">
        <v>19</v>
      </c>
      <c r="C23" s="9" t="s">
        <v>247</v>
      </c>
      <c r="D23" s="9" t="s">
        <v>5</v>
      </c>
      <c r="E23" s="9"/>
      <c r="F23" s="87">
        <f>F24</f>
        <v>3847.80988</v>
      </c>
      <c r="G23" s="10" t="e">
        <f aca="true" t="shared" si="3" ref="G23:V23">G24</f>
        <v>#REF!</v>
      </c>
      <c r="H23" s="10" t="e">
        <f t="shared" si="3"/>
        <v>#REF!</v>
      </c>
      <c r="I23" s="10" t="e">
        <f t="shared" si="3"/>
        <v>#REF!</v>
      </c>
      <c r="J23" s="10" t="e">
        <f t="shared" si="3"/>
        <v>#REF!</v>
      </c>
      <c r="K23" s="10" t="e">
        <f t="shared" si="3"/>
        <v>#REF!</v>
      </c>
      <c r="L23" s="10" t="e">
        <f t="shared" si="3"/>
        <v>#REF!</v>
      </c>
      <c r="M23" s="10" t="e">
        <f t="shared" si="3"/>
        <v>#REF!</v>
      </c>
      <c r="N23" s="10" t="e">
        <f t="shared" si="3"/>
        <v>#REF!</v>
      </c>
      <c r="O23" s="10" t="e">
        <f t="shared" si="3"/>
        <v>#REF!</v>
      </c>
      <c r="P23" s="10" t="e">
        <f t="shared" si="3"/>
        <v>#REF!</v>
      </c>
      <c r="Q23" s="10" t="e">
        <f t="shared" si="3"/>
        <v>#REF!</v>
      </c>
      <c r="R23" s="10" t="e">
        <f t="shared" si="3"/>
        <v>#REF!</v>
      </c>
      <c r="S23" s="10" t="e">
        <f t="shared" si="3"/>
        <v>#REF!</v>
      </c>
      <c r="T23" s="10" t="e">
        <f t="shared" si="3"/>
        <v>#REF!</v>
      </c>
      <c r="U23" s="10" t="e">
        <f t="shared" si="3"/>
        <v>#REF!</v>
      </c>
      <c r="V23" s="10" t="e">
        <f t="shared" si="3"/>
        <v>#REF!</v>
      </c>
    </row>
    <row r="24" spans="1:22" s="29" customFormat="1" ht="33" customHeight="1" outlineLevel="6">
      <c r="A24" s="22" t="s">
        <v>134</v>
      </c>
      <c r="B24" s="12" t="s">
        <v>19</v>
      </c>
      <c r="C24" s="12" t="s">
        <v>248</v>
      </c>
      <c r="D24" s="12" t="s">
        <v>5</v>
      </c>
      <c r="E24" s="12"/>
      <c r="F24" s="93">
        <f>F25</f>
        <v>3847.80988</v>
      </c>
      <c r="G24" s="13" t="e">
        <f>G26+#REF!+G37</f>
        <v>#REF!</v>
      </c>
      <c r="H24" s="13" t="e">
        <f>H26+#REF!+H37</f>
        <v>#REF!</v>
      </c>
      <c r="I24" s="13" t="e">
        <f>I26+#REF!+I37</f>
        <v>#REF!</v>
      </c>
      <c r="J24" s="13" t="e">
        <f>J26+#REF!+J37</f>
        <v>#REF!</v>
      </c>
      <c r="K24" s="13" t="e">
        <f>K26+#REF!+K37</f>
        <v>#REF!</v>
      </c>
      <c r="L24" s="13" t="e">
        <f>L26+#REF!+L37</f>
        <v>#REF!</v>
      </c>
      <c r="M24" s="13" t="e">
        <f>M26+#REF!+M37</f>
        <v>#REF!</v>
      </c>
      <c r="N24" s="13" t="e">
        <f>N26+#REF!+N37</f>
        <v>#REF!</v>
      </c>
      <c r="O24" s="13" t="e">
        <f>O26+#REF!+O37</f>
        <v>#REF!</v>
      </c>
      <c r="P24" s="13" t="e">
        <f>P26+#REF!+P37</f>
        <v>#REF!</v>
      </c>
      <c r="Q24" s="13" t="e">
        <f>Q26+#REF!+Q37</f>
        <v>#REF!</v>
      </c>
      <c r="R24" s="13" t="e">
        <f>R26+#REF!+R37</f>
        <v>#REF!</v>
      </c>
      <c r="S24" s="13" t="e">
        <f>S26+#REF!+S37</f>
        <v>#REF!</v>
      </c>
      <c r="T24" s="13" t="e">
        <f>T26+#REF!+T37</f>
        <v>#REF!</v>
      </c>
      <c r="U24" s="13" t="e">
        <f>U26+#REF!+U37</f>
        <v>#REF!</v>
      </c>
      <c r="V24" s="13" t="e">
        <f>V26+#REF!+V37</f>
        <v>#REF!</v>
      </c>
    </row>
    <row r="25" spans="1:22" s="29" customFormat="1" ht="36" customHeight="1" outlineLevel="6">
      <c r="A25" s="22" t="s">
        <v>136</v>
      </c>
      <c r="B25" s="12" t="s">
        <v>19</v>
      </c>
      <c r="C25" s="12" t="s">
        <v>249</v>
      </c>
      <c r="D25" s="12" t="s">
        <v>5</v>
      </c>
      <c r="E25" s="12"/>
      <c r="F25" s="93">
        <f>F26+F37+F43</f>
        <v>3847.80988</v>
      </c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</row>
    <row r="26" spans="1:22" s="29" customFormat="1" ht="47.25" outlineLevel="6">
      <c r="A26" s="56" t="s">
        <v>200</v>
      </c>
      <c r="B26" s="19" t="s">
        <v>19</v>
      </c>
      <c r="C26" s="19" t="s">
        <v>251</v>
      </c>
      <c r="D26" s="19" t="s">
        <v>5</v>
      </c>
      <c r="E26" s="19"/>
      <c r="F26" s="89">
        <f>F27+F31+F34</f>
        <v>1830.0589899999998</v>
      </c>
      <c r="G26" s="7">
        <f aca="true" t="shared" si="4" ref="G26:V26">G29</f>
        <v>2414.5</v>
      </c>
      <c r="H26" s="7">
        <f t="shared" si="4"/>
        <v>2414.5</v>
      </c>
      <c r="I26" s="7">
        <f t="shared" si="4"/>
        <v>2414.5</v>
      </c>
      <c r="J26" s="7">
        <f t="shared" si="4"/>
        <v>2414.5</v>
      </c>
      <c r="K26" s="7">
        <f t="shared" si="4"/>
        <v>2414.5</v>
      </c>
      <c r="L26" s="7">
        <f t="shared" si="4"/>
        <v>2414.5</v>
      </c>
      <c r="M26" s="7">
        <f t="shared" si="4"/>
        <v>2414.5</v>
      </c>
      <c r="N26" s="7">
        <f t="shared" si="4"/>
        <v>2414.5</v>
      </c>
      <c r="O26" s="7">
        <f t="shared" si="4"/>
        <v>2414.5</v>
      </c>
      <c r="P26" s="7">
        <f t="shared" si="4"/>
        <v>2414.5</v>
      </c>
      <c r="Q26" s="7">
        <f t="shared" si="4"/>
        <v>2414.5</v>
      </c>
      <c r="R26" s="7">
        <f t="shared" si="4"/>
        <v>2414.5</v>
      </c>
      <c r="S26" s="7">
        <f t="shared" si="4"/>
        <v>2414.5</v>
      </c>
      <c r="T26" s="7">
        <f t="shared" si="4"/>
        <v>2414.5</v>
      </c>
      <c r="U26" s="7">
        <f t="shared" si="4"/>
        <v>2414.5</v>
      </c>
      <c r="V26" s="7">
        <f t="shared" si="4"/>
        <v>2414.5</v>
      </c>
    </row>
    <row r="27" spans="1:22" s="29" customFormat="1" ht="31.5" outlineLevel="6">
      <c r="A27" s="5" t="s">
        <v>94</v>
      </c>
      <c r="B27" s="6" t="s">
        <v>19</v>
      </c>
      <c r="C27" s="6" t="s">
        <v>251</v>
      </c>
      <c r="D27" s="6" t="s">
        <v>93</v>
      </c>
      <c r="E27" s="6"/>
      <c r="F27" s="90">
        <f>F28+F29+F30</f>
        <v>1735.9353899999999</v>
      </c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</row>
    <row r="28" spans="1:22" s="29" customFormat="1" ht="31.5" outlineLevel="6">
      <c r="A28" s="52" t="s">
        <v>240</v>
      </c>
      <c r="B28" s="53" t="s">
        <v>19</v>
      </c>
      <c r="C28" s="53" t="s">
        <v>251</v>
      </c>
      <c r="D28" s="53" t="s">
        <v>91</v>
      </c>
      <c r="E28" s="53"/>
      <c r="F28" s="91">
        <v>1259.55334</v>
      </c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</row>
    <row r="29" spans="1:22" s="29" customFormat="1" ht="31.5" outlineLevel="6">
      <c r="A29" s="52" t="s">
        <v>245</v>
      </c>
      <c r="B29" s="53" t="s">
        <v>19</v>
      </c>
      <c r="C29" s="53" t="s">
        <v>251</v>
      </c>
      <c r="D29" s="53" t="s">
        <v>92</v>
      </c>
      <c r="E29" s="53"/>
      <c r="F29" s="91">
        <v>0</v>
      </c>
      <c r="G29" s="7">
        <v>2414.5</v>
      </c>
      <c r="H29" s="7">
        <v>2414.5</v>
      </c>
      <c r="I29" s="7">
        <v>2414.5</v>
      </c>
      <c r="J29" s="7">
        <v>2414.5</v>
      </c>
      <c r="K29" s="7">
        <v>2414.5</v>
      </c>
      <c r="L29" s="7">
        <v>2414.5</v>
      </c>
      <c r="M29" s="7">
        <v>2414.5</v>
      </c>
      <c r="N29" s="7">
        <v>2414.5</v>
      </c>
      <c r="O29" s="7">
        <v>2414.5</v>
      </c>
      <c r="P29" s="7">
        <v>2414.5</v>
      </c>
      <c r="Q29" s="7">
        <v>2414.5</v>
      </c>
      <c r="R29" s="7">
        <v>2414.5</v>
      </c>
      <c r="S29" s="7">
        <v>2414.5</v>
      </c>
      <c r="T29" s="7">
        <v>2414.5</v>
      </c>
      <c r="U29" s="7">
        <v>2414.5</v>
      </c>
      <c r="V29" s="7">
        <v>2414.5</v>
      </c>
    </row>
    <row r="30" spans="1:22" s="29" customFormat="1" ht="47.25" outlineLevel="6">
      <c r="A30" s="52" t="s">
        <v>241</v>
      </c>
      <c r="B30" s="53" t="s">
        <v>19</v>
      </c>
      <c r="C30" s="53" t="s">
        <v>251</v>
      </c>
      <c r="D30" s="53" t="s">
        <v>242</v>
      </c>
      <c r="E30" s="53"/>
      <c r="F30" s="91">
        <v>476.38205</v>
      </c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</row>
    <row r="31" spans="1:22" s="29" customFormat="1" ht="20.25" customHeight="1" outlineLevel="6">
      <c r="A31" s="5" t="s">
        <v>403</v>
      </c>
      <c r="B31" s="6" t="s">
        <v>19</v>
      </c>
      <c r="C31" s="6" t="s">
        <v>251</v>
      </c>
      <c r="D31" s="6" t="s">
        <v>402</v>
      </c>
      <c r="E31" s="6"/>
      <c r="F31" s="90">
        <f>F32+F33</f>
        <v>90</v>
      </c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</row>
    <row r="32" spans="1:22" s="29" customFormat="1" ht="28.5" customHeight="1" outlineLevel="6">
      <c r="A32" s="52" t="s">
        <v>405</v>
      </c>
      <c r="B32" s="53" t="s">
        <v>19</v>
      </c>
      <c r="C32" s="53" t="s">
        <v>251</v>
      </c>
      <c r="D32" s="53" t="s">
        <v>404</v>
      </c>
      <c r="E32" s="53"/>
      <c r="F32" s="91">
        <v>0</v>
      </c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</row>
    <row r="33" spans="1:22" s="29" customFormat="1" ht="30.75" customHeight="1" outlineLevel="6">
      <c r="A33" s="52" t="s">
        <v>226</v>
      </c>
      <c r="B33" s="53" t="s">
        <v>19</v>
      </c>
      <c r="C33" s="53" t="s">
        <v>251</v>
      </c>
      <c r="D33" s="53" t="s">
        <v>221</v>
      </c>
      <c r="E33" s="53"/>
      <c r="F33" s="91">
        <v>90</v>
      </c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</row>
    <row r="34" spans="1:22" s="29" customFormat="1" ht="15.75" outlineLevel="6">
      <c r="A34" s="5" t="s">
        <v>99</v>
      </c>
      <c r="B34" s="6" t="s">
        <v>19</v>
      </c>
      <c r="C34" s="6" t="s">
        <v>251</v>
      </c>
      <c r="D34" s="6" t="s">
        <v>100</v>
      </c>
      <c r="E34" s="6"/>
      <c r="F34" s="90">
        <f>F35+F36</f>
        <v>4.1236</v>
      </c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</row>
    <row r="35" spans="1:22" s="29" customFormat="1" ht="21.75" customHeight="1" outlineLevel="6">
      <c r="A35" s="52" t="s">
        <v>101</v>
      </c>
      <c r="B35" s="53" t="s">
        <v>19</v>
      </c>
      <c r="C35" s="53" t="s">
        <v>251</v>
      </c>
      <c r="D35" s="53" t="s">
        <v>103</v>
      </c>
      <c r="E35" s="53"/>
      <c r="F35" s="91">
        <v>0</v>
      </c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</row>
    <row r="36" spans="1:22" s="29" customFormat="1" ht="15.75" outlineLevel="6">
      <c r="A36" s="52" t="s">
        <v>102</v>
      </c>
      <c r="B36" s="53" t="s">
        <v>19</v>
      </c>
      <c r="C36" s="53" t="s">
        <v>251</v>
      </c>
      <c r="D36" s="53" t="s">
        <v>104</v>
      </c>
      <c r="E36" s="53"/>
      <c r="F36" s="91">
        <v>4.1236</v>
      </c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</row>
    <row r="37" spans="1:22" s="27" customFormat="1" ht="31.5" customHeight="1" outlineLevel="6">
      <c r="A37" s="55" t="s">
        <v>201</v>
      </c>
      <c r="B37" s="19" t="s">
        <v>19</v>
      </c>
      <c r="C37" s="19" t="s">
        <v>252</v>
      </c>
      <c r="D37" s="19" t="s">
        <v>5</v>
      </c>
      <c r="E37" s="19"/>
      <c r="F37" s="89">
        <f>F38</f>
        <v>2004.09345</v>
      </c>
      <c r="G37" s="7" t="e">
        <f>#REF!</f>
        <v>#REF!</v>
      </c>
      <c r="H37" s="7" t="e">
        <f>#REF!</f>
        <v>#REF!</v>
      </c>
      <c r="I37" s="7" t="e">
        <f>#REF!</f>
        <v>#REF!</v>
      </c>
      <c r="J37" s="7" t="e">
        <f>#REF!</f>
        <v>#REF!</v>
      </c>
      <c r="K37" s="7" t="e">
        <f>#REF!</f>
        <v>#REF!</v>
      </c>
      <c r="L37" s="7" t="e">
        <f>#REF!</f>
        <v>#REF!</v>
      </c>
      <c r="M37" s="7" t="e">
        <f>#REF!</f>
        <v>#REF!</v>
      </c>
      <c r="N37" s="7" t="e">
        <f>#REF!</f>
        <v>#REF!</v>
      </c>
      <c r="O37" s="7" t="e">
        <f>#REF!</f>
        <v>#REF!</v>
      </c>
      <c r="P37" s="7" t="e">
        <f>#REF!</f>
        <v>#REF!</v>
      </c>
      <c r="Q37" s="7" t="e">
        <f>#REF!</f>
        <v>#REF!</v>
      </c>
      <c r="R37" s="7" t="e">
        <f>#REF!</f>
        <v>#REF!</v>
      </c>
      <c r="S37" s="7" t="e">
        <f>#REF!</f>
        <v>#REF!</v>
      </c>
      <c r="T37" s="7" t="e">
        <f>#REF!</f>
        <v>#REF!</v>
      </c>
      <c r="U37" s="7" t="e">
        <f>#REF!</f>
        <v>#REF!</v>
      </c>
      <c r="V37" s="7" t="e">
        <f>#REF!</f>
        <v>#REF!</v>
      </c>
    </row>
    <row r="38" spans="1:22" s="27" customFormat="1" ht="31.5" customHeight="1" outlineLevel="6">
      <c r="A38" s="5" t="s">
        <v>94</v>
      </c>
      <c r="B38" s="6" t="s">
        <v>19</v>
      </c>
      <c r="C38" s="6" t="s">
        <v>252</v>
      </c>
      <c r="D38" s="6" t="s">
        <v>93</v>
      </c>
      <c r="E38" s="6"/>
      <c r="F38" s="90">
        <f>F39+F40+F41+F42</f>
        <v>2004.09345</v>
      </c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</row>
    <row r="39" spans="1:22" s="27" customFormat="1" ht="31.5" customHeight="1" outlineLevel="6">
      <c r="A39" s="52" t="s">
        <v>240</v>
      </c>
      <c r="B39" s="53" t="s">
        <v>19</v>
      </c>
      <c r="C39" s="53" t="s">
        <v>252</v>
      </c>
      <c r="D39" s="53" t="s">
        <v>91</v>
      </c>
      <c r="E39" s="53"/>
      <c r="F39" s="91">
        <v>1523.54853</v>
      </c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</row>
    <row r="40" spans="1:22" s="27" customFormat="1" ht="31.5" customHeight="1" outlineLevel="6">
      <c r="A40" s="52" t="s">
        <v>245</v>
      </c>
      <c r="B40" s="53" t="s">
        <v>19</v>
      </c>
      <c r="C40" s="53" t="s">
        <v>252</v>
      </c>
      <c r="D40" s="53" t="s">
        <v>92</v>
      </c>
      <c r="E40" s="53"/>
      <c r="F40" s="91">
        <v>0</v>
      </c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</row>
    <row r="41" spans="1:22" s="27" customFormat="1" ht="64.5" customHeight="1" outlineLevel="6">
      <c r="A41" s="52" t="s">
        <v>367</v>
      </c>
      <c r="B41" s="53" t="s">
        <v>19</v>
      </c>
      <c r="C41" s="53" t="s">
        <v>252</v>
      </c>
      <c r="D41" s="53" t="s">
        <v>366</v>
      </c>
      <c r="E41" s="53"/>
      <c r="F41" s="91">
        <v>174</v>
      </c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</row>
    <row r="42" spans="1:22" s="27" customFormat="1" ht="31.5" customHeight="1" outlineLevel="6">
      <c r="A42" s="52" t="s">
        <v>241</v>
      </c>
      <c r="B42" s="53" t="s">
        <v>19</v>
      </c>
      <c r="C42" s="53" t="s">
        <v>252</v>
      </c>
      <c r="D42" s="53" t="s">
        <v>242</v>
      </c>
      <c r="E42" s="53"/>
      <c r="F42" s="91">
        <v>306.54492</v>
      </c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</row>
    <row r="43" spans="1:22" s="27" customFormat="1" ht="15.75" outlineLevel="6">
      <c r="A43" s="55" t="s">
        <v>139</v>
      </c>
      <c r="B43" s="19" t="s">
        <v>19</v>
      </c>
      <c r="C43" s="19" t="s">
        <v>253</v>
      </c>
      <c r="D43" s="19" t="s">
        <v>5</v>
      </c>
      <c r="E43" s="19"/>
      <c r="F43" s="89">
        <f>F44</f>
        <v>13.65744</v>
      </c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</row>
    <row r="44" spans="1:22" s="27" customFormat="1" ht="15.75" outlineLevel="6">
      <c r="A44" s="5" t="s">
        <v>361</v>
      </c>
      <c r="B44" s="6" t="s">
        <v>19</v>
      </c>
      <c r="C44" s="6" t="s">
        <v>253</v>
      </c>
      <c r="D44" s="6" t="s">
        <v>360</v>
      </c>
      <c r="E44" s="6"/>
      <c r="F44" s="90">
        <v>13.65744</v>
      </c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</row>
    <row r="45" spans="1:22" s="27" customFormat="1" ht="49.5" customHeight="1" outlineLevel="3">
      <c r="A45" s="8" t="s">
        <v>28</v>
      </c>
      <c r="B45" s="9" t="s">
        <v>7</v>
      </c>
      <c r="C45" s="9" t="s">
        <v>247</v>
      </c>
      <c r="D45" s="9" t="s">
        <v>5</v>
      </c>
      <c r="E45" s="9"/>
      <c r="F45" s="10">
        <f>F46</f>
        <v>7291.971</v>
      </c>
      <c r="G45" s="10">
        <f aca="true" t="shared" si="5" ref="G45:V48">G46</f>
        <v>8918.7</v>
      </c>
      <c r="H45" s="10">
        <f t="shared" si="5"/>
        <v>8918.7</v>
      </c>
      <c r="I45" s="10">
        <f t="shared" si="5"/>
        <v>8918.7</v>
      </c>
      <c r="J45" s="10">
        <f t="shared" si="5"/>
        <v>8918.7</v>
      </c>
      <c r="K45" s="10">
        <f t="shared" si="5"/>
        <v>8918.7</v>
      </c>
      <c r="L45" s="10">
        <f t="shared" si="5"/>
        <v>8918.7</v>
      </c>
      <c r="M45" s="10">
        <f t="shared" si="5"/>
        <v>8918.7</v>
      </c>
      <c r="N45" s="10">
        <f t="shared" si="5"/>
        <v>8918.7</v>
      </c>
      <c r="O45" s="10">
        <f t="shared" si="5"/>
        <v>8918.7</v>
      </c>
      <c r="P45" s="10">
        <f t="shared" si="5"/>
        <v>8918.7</v>
      </c>
      <c r="Q45" s="10">
        <f t="shared" si="5"/>
        <v>8918.7</v>
      </c>
      <c r="R45" s="10">
        <f t="shared" si="5"/>
        <v>8918.7</v>
      </c>
      <c r="S45" s="10">
        <f t="shared" si="5"/>
        <v>8918.7</v>
      </c>
      <c r="T45" s="10">
        <f t="shared" si="5"/>
        <v>8918.7</v>
      </c>
      <c r="U45" s="10">
        <f t="shared" si="5"/>
        <v>8918.7</v>
      </c>
      <c r="V45" s="10">
        <f t="shared" si="5"/>
        <v>8918.7</v>
      </c>
    </row>
    <row r="46" spans="1:22" s="27" customFormat="1" ht="33.75" customHeight="1" outlineLevel="3">
      <c r="A46" s="22" t="s">
        <v>134</v>
      </c>
      <c r="B46" s="12" t="s">
        <v>7</v>
      </c>
      <c r="C46" s="12" t="s">
        <v>248</v>
      </c>
      <c r="D46" s="12" t="s">
        <v>5</v>
      </c>
      <c r="E46" s="12"/>
      <c r="F46" s="13">
        <f>F47</f>
        <v>7291.971</v>
      </c>
      <c r="G46" s="13">
        <f aca="true" t="shared" si="6" ref="G46:V46">G48</f>
        <v>8918.7</v>
      </c>
      <c r="H46" s="13">
        <f t="shared" si="6"/>
        <v>8918.7</v>
      </c>
      <c r="I46" s="13">
        <f t="shared" si="6"/>
        <v>8918.7</v>
      </c>
      <c r="J46" s="13">
        <f t="shared" si="6"/>
        <v>8918.7</v>
      </c>
      <c r="K46" s="13">
        <f t="shared" si="6"/>
        <v>8918.7</v>
      </c>
      <c r="L46" s="13">
        <f t="shared" si="6"/>
        <v>8918.7</v>
      </c>
      <c r="M46" s="13">
        <f t="shared" si="6"/>
        <v>8918.7</v>
      </c>
      <c r="N46" s="13">
        <f t="shared" si="6"/>
        <v>8918.7</v>
      </c>
      <c r="O46" s="13">
        <f t="shared" si="6"/>
        <v>8918.7</v>
      </c>
      <c r="P46" s="13">
        <f t="shared" si="6"/>
        <v>8918.7</v>
      </c>
      <c r="Q46" s="13">
        <f t="shared" si="6"/>
        <v>8918.7</v>
      </c>
      <c r="R46" s="13">
        <f t="shared" si="6"/>
        <v>8918.7</v>
      </c>
      <c r="S46" s="13">
        <f t="shared" si="6"/>
        <v>8918.7</v>
      </c>
      <c r="T46" s="13">
        <f t="shared" si="6"/>
        <v>8918.7</v>
      </c>
      <c r="U46" s="13">
        <f t="shared" si="6"/>
        <v>8918.7</v>
      </c>
      <c r="V46" s="13">
        <f t="shared" si="6"/>
        <v>8918.7</v>
      </c>
    </row>
    <row r="47" spans="1:22" s="27" customFormat="1" ht="37.5" customHeight="1" outlineLevel="3">
      <c r="A47" s="22" t="s">
        <v>136</v>
      </c>
      <c r="B47" s="12" t="s">
        <v>7</v>
      </c>
      <c r="C47" s="12" t="s">
        <v>249</v>
      </c>
      <c r="D47" s="12" t="s">
        <v>5</v>
      </c>
      <c r="E47" s="12"/>
      <c r="F47" s="13">
        <f>F48</f>
        <v>7291.971</v>
      </c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</row>
    <row r="48" spans="1:22" s="27" customFormat="1" ht="47.25" outlineLevel="4">
      <c r="A48" s="56" t="s">
        <v>200</v>
      </c>
      <c r="B48" s="19" t="s">
        <v>7</v>
      </c>
      <c r="C48" s="19" t="s">
        <v>251</v>
      </c>
      <c r="D48" s="19" t="s">
        <v>5</v>
      </c>
      <c r="E48" s="19"/>
      <c r="F48" s="20">
        <f>F49+F53+F55</f>
        <v>7291.971</v>
      </c>
      <c r="G48" s="7">
        <f t="shared" si="5"/>
        <v>8918.7</v>
      </c>
      <c r="H48" s="7">
        <f t="shared" si="5"/>
        <v>8918.7</v>
      </c>
      <c r="I48" s="7">
        <f t="shared" si="5"/>
        <v>8918.7</v>
      </c>
      <c r="J48" s="7">
        <f t="shared" si="5"/>
        <v>8918.7</v>
      </c>
      <c r="K48" s="7">
        <f t="shared" si="5"/>
        <v>8918.7</v>
      </c>
      <c r="L48" s="7">
        <f t="shared" si="5"/>
        <v>8918.7</v>
      </c>
      <c r="M48" s="7">
        <f t="shared" si="5"/>
        <v>8918.7</v>
      </c>
      <c r="N48" s="7">
        <f t="shared" si="5"/>
        <v>8918.7</v>
      </c>
      <c r="O48" s="7">
        <f t="shared" si="5"/>
        <v>8918.7</v>
      </c>
      <c r="P48" s="7">
        <f t="shared" si="5"/>
        <v>8918.7</v>
      </c>
      <c r="Q48" s="7">
        <f t="shared" si="5"/>
        <v>8918.7</v>
      </c>
      <c r="R48" s="7">
        <f t="shared" si="5"/>
        <v>8918.7</v>
      </c>
      <c r="S48" s="7">
        <f t="shared" si="5"/>
        <v>8918.7</v>
      </c>
      <c r="T48" s="7">
        <f t="shared" si="5"/>
        <v>8918.7</v>
      </c>
      <c r="U48" s="7">
        <f t="shared" si="5"/>
        <v>8918.7</v>
      </c>
      <c r="V48" s="7">
        <f t="shared" si="5"/>
        <v>8918.7</v>
      </c>
    </row>
    <row r="49" spans="1:22" s="27" customFormat="1" ht="31.5" outlineLevel="5">
      <c r="A49" s="5" t="s">
        <v>94</v>
      </c>
      <c r="B49" s="6" t="s">
        <v>7</v>
      </c>
      <c r="C49" s="6" t="s">
        <v>251</v>
      </c>
      <c r="D49" s="6" t="s">
        <v>93</v>
      </c>
      <c r="E49" s="6"/>
      <c r="F49" s="7">
        <f>F50+F51+F52</f>
        <v>7123.73</v>
      </c>
      <c r="G49" s="7">
        <v>8918.7</v>
      </c>
      <c r="H49" s="7">
        <v>8918.7</v>
      </c>
      <c r="I49" s="7">
        <v>8918.7</v>
      </c>
      <c r="J49" s="7">
        <v>8918.7</v>
      </c>
      <c r="K49" s="7">
        <v>8918.7</v>
      </c>
      <c r="L49" s="7">
        <v>8918.7</v>
      </c>
      <c r="M49" s="7">
        <v>8918.7</v>
      </c>
      <c r="N49" s="7">
        <v>8918.7</v>
      </c>
      <c r="O49" s="7">
        <v>8918.7</v>
      </c>
      <c r="P49" s="7">
        <v>8918.7</v>
      </c>
      <c r="Q49" s="7">
        <v>8918.7</v>
      </c>
      <c r="R49" s="7">
        <v>8918.7</v>
      </c>
      <c r="S49" s="7">
        <v>8918.7</v>
      </c>
      <c r="T49" s="7">
        <v>8918.7</v>
      </c>
      <c r="U49" s="7">
        <v>8918.7</v>
      </c>
      <c r="V49" s="7">
        <v>8918.7</v>
      </c>
    </row>
    <row r="50" spans="1:22" s="27" customFormat="1" ht="31.5" outlineLevel="5">
      <c r="A50" s="52" t="s">
        <v>240</v>
      </c>
      <c r="B50" s="53" t="s">
        <v>7</v>
      </c>
      <c r="C50" s="53" t="s">
        <v>251</v>
      </c>
      <c r="D50" s="53" t="s">
        <v>91</v>
      </c>
      <c r="E50" s="53"/>
      <c r="F50" s="54">
        <v>5285.69</v>
      </c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</row>
    <row r="51" spans="1:22" s="27" customFormat="1" ht="31.5" outlineLevel="5">
      <c r="A51" s="52" t="s">
        <v>245</v>
      </c>
      <c r="B51" s="53" t="s">
        <v>7</v>
      </c>
      <c r="C51" s="53" t="s">
        <v>251</v>
      </c>
      <c r="D51" s="53" t="s">
        <v>92</v>
      </c>
      <c r="E51" s="53"/>
      <c r="F51" s="54">
        <v>0</v>
      </c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</row>
    <row r="52" spans="1:22" s="27" customFormat="1" ht="47.25" outlineLevel="5">
      <c r="A52" s="52" t="s">
        <v>241</v>
      </c>
      <c r="B52" s="53" t="s">
        <v>7</v>
      </c>
      <c r="C52" s="53" t="s">
        <v>251</v>
      </c>
      <c r="D52" s="53" t="s">
        <v>242</v>
      </c>
      <c r="E52" s="53"/>
      <c r="F52" s="54">
        <v>1838.04</v>
      </c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</row>
    <row r="53" spans="1:22" s="27" customFormat="1" ht="15.75" outlineLevel="5">
      <c r="A53" s="5" t="s">
        <v>95</v>
      </c>
      <c r="B53" s="6" t="s">
        <v>7</v>
      </c>
      <c r="C53" s="6" t="s">
        <v>251</v>
      </c>
      <c r="D53" s="6" t="s">
        <v>96</v>
      </c>
      <c r="E53" s="6"/>
      <c r="F53" s="7">
        <f>F54</f>
        <v>0</v>
      </c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</row>
    <row r="54" spans="1:22" s="27" customFormat="1" ht="31.5" outlineLevel="5">
      <c r="A54" s="52" t="s">
        <v>97</v>
      </c>
      <c r="B54" s="53" t="s">
        <v>7</v>
      </c>
      <c r="C54" s="53" t="s">
        <v>251</v>
      </c>
      <c r="D54" s="53" t="s">
        <v>98</v>
      </c>
      <c r="E54" s="53"/>
      <c r="F54" s="54">
        <v>0</v>
      </c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</row>
    <row r="55" spans="1:22" s="27" customFormat="1" ht="15.75" outlineLevel="5">
      <c r="A55" s="5" t="s">
        <v>99</v>
      </c>
      <c r="B55" s="6" t="s">
        <v>7</v>
      </c>
      <c r="C55" s="6" t="s">
        <v>251</v>
      </c>
      <c r="D55" s="6" t="s">
        <v>100</v>
      </c>
      <c r="E55" s="6"/>
      <c r="F55" s="7">
        <f>F56+F57+F58</f>
        <v>168.24099999999999</v>
      </c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</row>
    <row r="56" spans="1:22" s="27" customFormat="1" ht="15.75" outlineLevel="5">
      <c r="A56" s="52" t="s">
        <v>101</v>
      </c>
      <c r="B56" s="53" t="s">
        <v>7</v>
      </c>
      <c r="C56" s="53" t="s">
        <v>251</v>
      </c>
      <c r="D56" s="53" t="s">
        <v>103</v>
      </c>
      <c r="E56" s="53"/>
      <c r="F56" s="54">
        <v>16.974</v>
      </c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</row>
    <row r="57" spans="1:22" s="27" customFormat="1" ht="15.75" outlineLevel="5">
      <c r="A57" s="52" t="s">
        <v>102</v>
      </c>
      <c r="B57" s="53" t="s">
        <v>7</v>
      </c>
      <c r="C57" s="53" t="s">
        <v>251</v>
      </c>
      <c r="D57" s="53" t="s">
        <v>104</v>
      </c>
      <c r="E57" s="53"/>
      <c r="F57" s="54">
        <v>55.12</v>
      </c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</row>
    <row r="58" spans="1:22" s="27" customFormat="1" ht="15.75" outlineLevel="5">
      <c r="A58" s="103" t="s">
        <v>361</v>
      </c>
      <c r="B58" s="53" t="s">
        <v>7</v>
      </c>
      <c r="C58" s="53" t="s">
        <v>251</v>
      </c>
      <c r="D58" s="53" t="s">
        <v>360</v>
      </c>
      <c r="E58" s="53"/>
      <c r="F58" s="54">
        <v>96.147</v>
      </c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</row>
    <row r="59" spans="1:22" s="27" customFormat="1" ht="15.75" outlineLevel="5">
      <c r="A59" s="8" t="s">
        <v>196</v>
      </c>
      <c r="B59" s="9" t="s">
        <v>197</v>
      </c>
      <c r="C59" s="9" t="s">
        <v>247</v>
      </c>
      <c r="D59" s="9" t="s">
        <v>5</v>
      </c>
      <c r="E59" s="9"/>
      <c r="F59" s="10">
        <f>F60</f>
        <v>123.7</v>
      </c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</row>
    <row r="60" spans="1:22" s="27" customFormat="1" ht="31.5" outlineLevel="5">
      <c r="A60" s="22" t="s">
        <v>134</v>
      </c>
      <c r="B60" s="9" t="s">
        <v>197</v>
      </c>
      <c r="C60" s="9" t="s">
        <v>248</v>
      </c>
      <c r="D60" s="9" t="s">
        <v>5</v>
      </c>
      <c r="E60" s="9"/>
      <c r="F60" s="10">
        <f>F61</f>
        <v>123.7</v>
      </c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</row>
    <row r="61" spans="1:22" s="27" customFormat="1" ht="31.5" outlineLevel="5">
      <c r="A61" s="22" t="s">
        <v>136</v>
      </c>
      <c r="B61" s="9" t="s">
        <v>197</v>
      </c>
      <c r="C61" s="9" t="s">
        <v>249</v>
      </c>
      <c r="D61" s="9" t="s">
        <v>5</v>
      </c>
      <c r="E61" s="9"/>
      <c r="F61" s="10">
        <f>F62</f>
        <v>123.7</v>
      </c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</row>
    <row r="62" spans="1:22" s="27" customFormat="1" ht="31.5" outlineLevel="5">
      <c r="A62" s="55" t="s">
        <v>198</v>
      </c>
      <c r="B62" s="19" t="s">
        <v>197</v>
      </c>
      <c r="C62" s="19" t="s">
        <v>254</v>
      </c>
      <c r="D62" s="19" t="s">
        <v>5</v>
      </c>
      <c r="E62" s="19"/>
      <c r="F62" s="20">
        <f>F63</f>
        <v>123.7</v>
      </c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</row>
    <row r="63" spans="1:22" s="27" customFormat="1" ht="15.75" outlineLevel="5">
      <c r="A63" s="5" t="s">
        <v>95</v>
      </c>
      <c r="B63" s="6" t="s">
        <v>197</v>
      </c>
      <c r="C63" s="6" t="s">
        <v>254</v>
      </c>
      <c r="D63" s="6" t="s">
        <v>96</v>
      </c>
      <c r="E63" s="6"/>
      <c r="F63" s="7">
        <f>F64</f>
        <v>123.7</v>
      </c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</row>
    <row r="64" spans="1:22" s="27" customFormat="1" ht="31.5" outlineLevel="5">
      <c r="A64" s="52" t="s">
        <v>97</v>
      </c>
      <c r="B64" s="53" t="s">
        <v>197</v>
      </c>
      <c r="C64" s="53" t="s">
        <v>254</v>
      </c>
      <c r="D64" s="53" t="s">
        <v>98</v>
      </c>
      <c r="E64" s="53"/>
      <c r="F64" s="54">
        <v>123.7</v>
      </c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</row>
    <row r="65" spans="1:22" s="27" customFormat="1" ht="50.25" customHeight="1" outlineLevel="3">
      <c r="A65" s="8" t="s">
        <v>29</v>
      </c>
      <c r="B65" s="9" t="s">
        <v>8</v>
      </c>
      <c r="C65" s="9" t="s">
        <v>247</v>
      </c>
      <c r="D65" s="9" t="s">
        <v>5</v>
      </c>
      <c r="E65" s="9"/>
      <c r="F65" s="10">
        <f>F66</f>
        <v>4869.74</v>
      </c>
      <c r="G65" s="10">
        <f aca="true" t="shared" si="7" ref="G65:V68">G66</f>
        <v>3284.2</v>
      </c>
      <c r="H65" s="10">
        <f t="shared" si="7"/>
        <v>3284.2</v>
      </c>
      <c r="I65" s="10">
        <f t="shared" si="7"/>
        <v>3284.2</v>
      </c>
      <c r="J65" s="10">
        <f t="shared" si="7"/>
        <v>3284.2</v>
      </c>
      <c r="K65" s="10">
        <f t="shared" si="7"/>
        <v>3284.2</v>
      </c>
      <c r="L65" s="10">
        <f t="shared" si="7"/>
        <v>3284.2</v>
      </c>
      <c r="M65" s="10">
        <f t="shared" si="7"/>
        <v>3284.2</v>
      </c>
      <c r="N65" s="10">
        <f t="shared" si="7"/>
        <v>3284.2</v>
      </c>
      <c r="O65" s="10">
        <f t="shared" si="7"/>
        <v>3284.2</v>
      </c>
      <c r="P65" s="10">
        <f t="shared" si="7"/>
        <v>3284.2</v>
      </c>
      <c r="Q65" s="10">
        <f t="shared" si="7"/>
        <v>3284.2</v>
      </c>
      <c r="R65" s="10">
        <f t="shared" si="7"/>
        <v>3284.2</v>
      </c>
      <c r="S65" s="10">
        <f t="shared" si="7"/>
        <v>3284.2</v>
      </c>
      <c r="T65" s="10">
        <f t="shared" si="7"/>
        <v>3284.2</v>
      </c>
      <c r="U65" s="10">
        <f t="shared" si="7"/>
        <v>3284.2</v>
      </c>
      <c r="V65" s="10">
        <f t="shared" si="7"/>
        <v>3284.2</v>
      </c>
    </row>
    <row r="66" spans="1:22" s="27" customFormat="1" ht="31.5" outlineLevel="3">
      <c r="A66" s="22" t="s">
        <v>134</v>
      </c>
      <c r="B66" s="12" t="s">
        <v>8</v>
      </c>
      <c r="C66" s="12" t="s">
        <v>248</v>
      </c>
      <c r="D66" s="12" t="s">
        <v>5</v>
      </c>
      <c r="E66" s="12"/>
      <c r="F66" s="13">
        <f>F67</f>
        <v>4869.74</v>
      </c>
      <c r="G66" s="13">
        <f aca="true" t="shared" si="8" ref="G66:V66">G68</f>
        <v>3284.2</v>
      </c>
      <c r="H66" s="13">
        <f t="shared" si="8"/>
        <v>3284.2</v>
      </c>
      <c r="I66" s="13">
        <f t="shared" si="8"/>
        <v>3284.2</v>
      </c>
      <c r="J66" s="13">
        <f t="shared" si="8"/>
        <v>3284.2</v>
      </c>
      <c r="K66" s="13">
        <f t="shared" si="8"/>
        <v>3284.2</v>
      </c>
      <c r="L66" s="13">
        <f t="shared" si="8"/>
        <v>3284.2</v>
      </c>
      <c r="M66" s="13">
        <f t="shared" si="8"/>
        <v>3284.2</v>
      </c>
      <c r="N66" s="13">
        <f t="shared" si="8"/>
        <v>3284.2</v>
      </c>
      <c r="O66" s="13">
        <f t="shared" si="8"/>
        <v>3284.2</v>
      </c>
      <c r="P66" s="13">
        <f t="shared" si="8"/>
        <v>3284.2</v>
      </c>
      <c r="Q66" s="13">
        <f t="shared" si="8"/>
        <v>3284.2</v>
      </c>
      <c r="R66" s="13">
        <f t="shared" si="8"/>
        <v>3284.2</v>
      </c>
      <c r="S66" s="13">
        <f t="shared" si="8"/>
        <v>3284.2</v>
      </c>
      <c r="T66" s="13">
        <f t="shared" si="8"/>
        <v>3284.2</v>
      </c>
      <c r="U66" s="13">
        <f t="shared" si="8"/>
        <v>3284.2</v>
      </c>
      <c r="V66" s="13">
        <f t="shared" si="8"/>
        <v>3284.2</v>
      </c>
    </row>
    <row r="67" spans="1:22" s="27" customFormat="1" ht="31.5" outlineLevel="3">
      <c r="A67" s="22" t="s">
        <v>136</v>
      </c>
      <c r="B67" s="12" t="s">
        <v>8</v>
      </c>
      <c r="C67" s="12" t="s">
        <v>249</v>
      </c>
      <c r="D67" s="12" t="s">
        <v>5</v>
      </c>
      <c r="E67" s="12"/>
      <c r="F67" s="13">
        <f>F68</f>
        <v>4869.74</v>
      </c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</row>
    <row r="68" spans="1:22" s="27" customFormat="1" ht="47.25" outlineLevel="4">
      <c r="A68" s="56" t="s">
        <v>200</v>
      </c>
      <c r="B68" s="19" t="s">
        <v>8</v>
      </c>
      <c r="C68" s="19" t="s">
        <v>251</v>
      </c>
      <c r="D68" s="19" t="s">
        <v>5</v>
      </c>
      <c r="E68" s="19"/>
      <c r="F68" s="20">
        <f>F69</f>
        <v>4869.74</v>
      </c>
      <c r="G68" s="7">
        <f t="shared" si="7"/>
        <v>3284.2</v>
      </c>
      <c r="H68" s="7">
        <f t="shared" si="7"/>
        <v>3284.2</v>
      </c>
      <c r="I68" s="7">
        <f t="shared" si="7"/>
        <v>3284.2</v>
      </c>
      <c r="J68" s="7">
        <f t="shared" si="7"/>
        <v>3284.2</v>
      </c>
      <c r="K68" s="7">
        <f t="shared" si="7"/>
        <v>3284.2</v>
      </c>
      <c r="L68" s="7">
        <f t="shared" si="7"/>
        <v>3284.2</v>
      </c>
      <c r="M68" s="7">
        <f t="shared" si="7"/>
        <v>3284.2</v>
      </c>
      <c r="N68" s="7">
        <f t="shared" si="7"/>
        <v>3284.2</v>
      </c>
      <c r="O68" s="7">
        <f t="shared" si="7"/>
        <v>3284.2</v>
      </c>
      <c r="P68" s="7">
        <f t="shared" si="7"/>
        <v>3284.2</v>
      </c>
      <c r="Q68" s="7">
        <f t="shared" si="7"/>
        <v>3284.2</v>
      </c>
      <c r="R68" s="7">
        <f t="shared" si="7"/>
        <v>3284.2</v>
      </c>
      <c r="S68" s="7">
        <f t="shared" si="7"/>
        <v>3284.2</v>
      </c>
      <c r="T68" s="7">
        <f t="shared" si="7"/>
        <v>3284.2</v>
      </c>
      <c r="U68" s="7">
        <f t="shared" si="7"/>
        <v>3284.2</v>
      </c>
      <c r="V68" s="7">
        <f t="shared" si="7"/>
        <v>3284.2</v>
      </c>
    </row>
    <row r="69" spans="1:22" s="27" customFormat="1" ht="31.5" outlineLevel="5">
      <c r="A69" s="5" t="s">
        <v>94</v>
      </c>
      <c r="B69" s="6" t="s">
        <v>8</v>
      </c>
      <c r="C69" s="6" t="s">
        <v>251</v>
      </c>
      <c r="D69" s="6" t="s">
        <v>93</v>
      </c>
      <c r="E69" s="6"/>
      <c r="F69" s="7">
        <f>F70+F71+F72</f>
        <v>4869.74</v>
      </c>
      <c r="G69" s="7">
        <v>3284.2</v>
      </c>
      <c r="H69" s="7">
        <v>3284.2</v>
      </c>
      <c r="I69" s="7">
        <v>3284.2</v>
      </c>
      <c r="J69" s="7">
        <v>3284.2</v>
      </c>
      <c r="K69" s="7">
        <v>3284.2</v>
      </c>
      <c r="L69" s="7">
        <v>3284.2</v>
      </c>
      <c r="M69" s="7">
        <v>3284.2</v>
      </c>
      <c r="N69" s="7">
        <v>3284.2</v>
      </c>
      <c r="O69" s="7">
        <v>3284.2</v>
      </c>
      <c r="P69" s="7">
        <v>3284.2</v>
      </c>
      <c r="Q69" s="7">
        <v>3284.2</v>
      </c>
      <c r="R69" s="7">
        <v>3284.2</v>
      </c>
      <c r="S69" s="7">
        <v>3284.2</v>
      </c>
      <c r="T69" s="7">
        <v>3284.2</v>
      </c>
      <c r="U69" s="7">
        <v>3284.2</v>
      </c>
      <c r="V69" s="7">
        <v>3284.2</v>
      </c>
    </row>
    <row r="70" spans="1:22" s="27" customFormat="1" ht="31.5" outlineLevel="5">
      <c r="A70" s="52" t="s">
        <v>240</v>
      </c>
      <c r="B70" s="53" t="s">
        <v>8</v>
      </c>
      <c r="C70" s="53" t="s">
        <v>251</v>
      </c>
      <c r="D70" s="53" t="s">
        <v>91</v>
      </c>
      <c r="E70" s="53"/>
      <c r="F70" s="54">
        <v>3580.6</v>
      </c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</row>
    <row r="71" spans="1:22" s="27" customFormat="1" ht="31.5" outlineLevel="5">
      <c r="A71" s="52" t="s">
        <v>245</v>
      </c>
      <c r="B71" s="53" t="s">
        <v>8</v>
      </c>
      <c r="C71" s="53" t="s">
        <v>251</v>
      </c>
      <c r="D71" s="53" t="s">
        <v>92</v>
      </c>
      <c r="E71" s="53"/>
      <c r="F71" s="54">
        <v>0</v>
      </c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</row>
    <row r="72" spans="1:22" s="27" customFormat="1" ht="47.25" outlineLevel="5">
      <c r="A72" s="52" t="s">
        <v>241</v>
      </c>
      <c r="B72" s="53" t="s">
        <v>8</v>
      </c>
      <c r="C72" s="53" t="s">
        <v>251</v>
      </c>
      <c r="D72" s="53" t="s">
        <v>242</v>
      </c>
      <c r="E72" s="53"/>
      <c r="F72" s="54">
        <v>1289.14</v>
      </c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</row>
    <row r="73" spans="1:22" s="27" customFormat="1" ht="15.75" outlineLevel="5">
      <c r="A73" s="8" t="s">
        <v>208</v>
      </c>
      <c r="B73" s="9" t="s">
        <v>209</v>
      </c>
      <c r="C73" s="9" t="s">
        <v>247</v>
      </c>
      <c r="D73" s="9" t="s">
        <v>5</v>
      </c>
      <c r="E73" s="9"/>
      <c r="F73" s="10">
        <f>F74</f>
        <v>97.20266</v>
      </c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</row>
    <row r="74" spans="1:22" s="27" customFormat="1" ht="31.5" outlineLevel="5">
      <c r="A74" s="22" t="s">
        <v>134</v>
      </c>
      <c r="B74" s="9" t="s">
        <v>209</v>
      </c>
      <c r="C74" s="9" t="s">
        <v>248</v>
      </c>
      <c r="D74" s="9" t="s">
        <v>5</v>
      </c>
      <c r="E74" s="9"/>
      <c r="F74" s="10">
        <f>F75</f>
        <v>97.20266</v>
      </c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</row>
    <row r="75" spans="1:22" s="27" customFormat="1" ht="31.5" outlineLevel="5">
      <c r="A75" s="22" t="s">
        <v>136</v>
      </c>
      <c r="B75" s="9" t="s">
        <v>209</v>
      </c>
      <c r="C75" s="9" t="s">
        <v>249</v>
      </c>
      <c r="D75" s="9" t="s">
        <v>5</v>
      </c>
      <c r="E75" s="9"/>
      <c r="F75" s="10">
        <f>F76</f>
        <v>97.20266</v>
      </c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</row>
    <row r="76" spans="1:22" s="27" customFormat="1" ht="31.5" outlineLevel="5">
      <c r="A76" s="55" t="s">
        <v>207</v>
      </c>
      <c r="B76" s="19" t="s">
        <v>209</v>
      </c>
      <c r="C76" s="19" t="s">
        <v>255</v>
      </c>
      <c r="D76" s="19" t="s">
        <v>5</v>
      </c>
      <c r="E76" s="19"/>
      <c r="F76" s="20">
        <f>F77</f>
        <v>97.20266</v>
      </c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</row>
    <row r="77" spans="1:22" s="27" customFormat="1" ht="15.75" outlineLevel="5">
      <c r="A77" s="5" t="s">
        <v>229</v>
      </c>
      <c r="B77" s="6" t="s">
        <v>209</v>
      </c>
      <c r="C77" s="6" t="s">
        <v>255</v>
      </c>
      <c r="D77" s="6" t="s">
        <v>227</v>
      </c>
      <c r="E77" s="6"/>
      <c r="F77" s="7">
        <f>F78</f>
        <v>97.20266</v>
      </c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</row>
    <row r="78" spans="1:22" s="27" customFormat="1" ht="15.75" outlineLevel="5">
      <c r="A78" s="52" t="s">
        <v>230</v>
      </c>
      <c r="B78" s="53" t="s">
        <v>209</v>
      </c>
      <c r="C78" s="53" t="s">
        <v>255</v>
      </c>
      <c r="D78" s="53" t="s">
        <v>228</v>
      </c>
      <c r="E78" s="53"/>
      <c r="F78" s="54">
        <v>97.20266</v>
      </c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</row>
    <row r="79" spans="1:22" s="27" customFormat="1" ht="15.75" outlineLevel="3">
      <c r="A79" s="8" t="s">
        <v>31</v>
      </c>
      <c r="B79" s="9" t="s">
        <v>9</v>
      </c>
      <c r="C79" s="9" t="s">
        <v>247</v>
      </c>
      <c r="D79" s="9" t="s">
        <v>5</v>
      </c>
      <c r="E79" s="9"/>
      <c r="F79" s="10">
        <f>F80</f>
        <v>350</v>
      </c>
      <c r="G79" s="10" t="e">
        <f>#REF!</f>
        <v>#REF!</v>
      </c>
      <c r="H79" s="10" t="e">
        <f>#REF!</f>
        <v>#REF!</v>
      </c>
      <c r="I79" s="10" t="e">
        <f>#REF!</f>
        <v>#REF!</v>
      </c>
      <c r="J79" s="10" t="e">
        <f>#REF!</f>
        <v>#REF!</v>
      </c>
      <c r="K79" s="10" t="e">
        <f>#REF!</f>
        <v>#REF!</v>
      </c>
      <c r="L79" s="10" t="e">
        <f>#REF!</f>
        <v>#REF!</v>
      </c>
      <c r="M79" s="10" t="e">
        <f>#REF!</f>
        <v>#REF!</v>
      </c>
      <c r="N79" s="10" t="e">
        <f>#REF!</f>
        <v>#REF!</v>
      </c>
      <c r="O79" s="10" t="e">
        <f>#REF!</f>
        <v>#REF!</v>
      </c>
      <c r="P79" s="10" t="e">
        <f>#REF!</f>
        <v>#REF!</v>
      </c>
      <c r="Q79" s="10" t="e">
        <f>#REF!</f>
        <v>#REF!</v>
      </c>
      <c r="R79" s="10" t="e">
        <f>#REF!</f>
        <v>#REF!</v>
      </c>
      <c r="S79" s="10" t="e">
        <f>#REF!</f>
        <v>#REF!</v>
      </c>
      <c r="T79" s="10" t="e">
        <f>#REF!</f>
        <v>#REF!</v>
      </c>
      <c r="U79" s="10" t="e">
        <f>#REF!</f>
        <v>#REF!</v>
      </c>
      <c r="V79" s="10" t="e">
        <f>#REF!</f>
        <v>#REF!</v>
      </c>
    </row>
    <row r="80" spans="1:22" s="27" customFormat="1" ht="31.5" outlineLevel="3">
      <c r="A80" s="22" t="s">
        <v>134</v>
      </c>
      <c r="B80" s="12" t="s">
        <v>9</v>
      </c>
      <c r="C80" s="12" t="s">
        <v>248</v>
      </c>
      <c r="D80" s="12" t="s">
        <v>5</v>
      </c>
      <c r="E80" s="12"/>
      <c r="F80" s="13">
        <f>F81</f>
        <v>350</v>
      </c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</row>
    <row r="81" spans="1:22" s="27" customFormat="1" ht="31.5" outlineLevel="3">
      <c r="A81" s="22" t="s">
        <v>136</v>
      </c>
      <c r="B81" s="12" t="s">
        <v>9</v>
      </c>
      <c r="C81" s="12" t="s">
        <v>249</v>
      </c>
      <c r="D81" s="12" t="s">
        <v>5</v>
      </c>
      <c r="E81" s="12"/>
      <c r="F81" s="13">
        <f>F82</f>
        <v>350</v>
      </c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</row>
    <row r="82" spans="1:22" s="27" customFormat="1" ht="31.5" outlineLevel="4">
      <c r="A82" s="55" t="s">
        <v>137</v>
      </c>
      <c r="B82" s="19" t="s">
        <v>9</v>
      </c>
      <c r="C82" s="19" t="s">
        <v>256</v>
      </c>
      <c r="D82" s="19" t="s">
        <v>5</v>
      </c>
      <c r="E82" s="19"/>
      <c r="F82" s="20">
        <f>F83</f>
        <v>350</v>
      </c>
      <c r="G82" s="7">
        <f aca="true" t="shared" si="9" ref="G82:V82">G83</f>
        <v>0</v>
      </c>
      <c r="H82" s="7">
        <f t="shared" si="9"/>
        <v>0</v>
      </c>
      <c r="I82" s="7">
        <f t="shared" si="9"/>
        <v>0</v>
      </c>
      <c r="J82" s="7">
        <f t="shared" si="9"/>
        <v>0</v>
      </c>
      <c r="K82" s="7">
        <f t="shared" si="9"/>
        <v>0</v>
      </c>
      <c r="L82" s="7">
        <f t="shared" si="9"/>
        <v>0</v>
      </c>
      <c r="M82" s="7">
        <f t="shared" si="9"/>
        <v>0</v>
      </c>
      <c r="N82" s="7">
        <f t="shared" si="9"/>
        <v>0</v>
      </c>
      <c r="O82" s="7">
        <f t="shared" si="9"/>
        <v>0</v>
      </c>
      <c r="P82" s="7">
        <f t="shared" si="9"/>
        <v>0</v>
      </c>
      <c r="Q82" s="7">
        <f t="shared" si="9"/>
        <v>0</v>
      </c>
      <c r="R82" s="7">
        <f t="shared" si="9"/>
        <v>0</v>
      </c>
      <c r="S82" s="7">
        <f t="shared" si="9"/>
        <v>0</v>
      </c>
      <c r="T82" s="7">
        <f t="shared" si="9"/>
        <v>0</v>
      </c>
      <c r="U82" s="7">
        <f t="shared" si="9"/>
        <v>0</v>
      </c>
      <c r="V82" s="7">
        <f t="shared" si="9"/>
        <v>0</v>
      </c>
    </row>
    <row r="83" spans="1:22" s="27" customFormat="1" ht="15.75" outlineLevel="5">
      <c r="A83" s="5" t="s">
        <v>108</v>
      </c>
      <c r="B83" s="6" t="s">
        <v>9</v>
      </c>
      <c r="C83" s="6" t="s">
        <v>256</v>
      </c>
      <c r="D83" s="6" t="s">
        <v>107</v>
      </c>
      <c r="E83" s="6"/>
      <c r="F83" s="7">
        <v>350</v>
      </c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</row>
    <row r="84" spans="1:22" s="27" customFormat="1" ht="15.75" customHeight="1" outlineLevel="3">
      <c r="A84" s="8" t="s">
        <v>32</v>
      </c>
      <c r="B84" s="9" t="s">
        <v>70</v>
      </c>
      <c r="C84" s="9" t="s">
        <v>247</v>
      </c>
      <c r="D84" s="9" t="s">
        <v>5</v>
      </c>
      <c r="E84" s="9"/>
      <c r="F84" s="87">
        <f>F85+F151</f>
        <v>55461.294219999996</v>
      </c>
      <c r="G84" s="10" t="e">
        <f>G85+#REF!+#REF!+#REF!+#REF!+#REF!+G131+G138+G145</f>
        <v>#REF!</v>
      </c>
      <c r="H84" s="10" t="e">
        <f>H85+#REF!+#REF!+#REF!+#REF!+#REF!+H131+H138+H145</f>
        <v>#REF!</v>
      </c>
      <c r="I84" s="10" t="e">
        <f>I85+#REF!+#REF!+#REF!+#REF!+#REF!+I131+I138+I145</f>
        <v>#REF!</v>
      </c>
      <c r="J84" s="10" t="e">
        <f>J85+#REF!+#REF!+#REF!+#REF!+#REF!+J131+J138+J145</f>
        <v>#REF!</v>
      </c>
      <c r="K84" s="10" t="e">
        <f>K85+#REF!+#REF!+#REF!+#REF!+#REF!+K131+K138+K145</f>
        <v>#REF!</v>
      </c>
      <c r="L84" s="10" t="e">
        <f>L85+#REF!+#REF!+#REF!+#REF!+#REF!+L131+L138+L145</f>
        <v>#REF!</v>
      </c>
      <c r="M84" s="10" t="e">
        <f>M85+#REF!+#REF!+#REF!+#REF!+#REF!+M131+M138+M145</f>
        <v>#REF!</v>
      </c>
      <c r="N84" s="10" t="e">
        <f>N85+#REF!+#REF!+#REF!+#REF!+#REF!+N131+N138+N145</f>
        <v>#REF!</v>
      </c>
      <c r="O84" s="10" t="e">
        <f>O85+#REF!+#REF!+#REF!+#REF!+#REF!+O131+O138+O145</f>
        <v>#REF!</v>
      </c>
      <c r="P84" s="10" t="e">
        <f>P85+#REF!+#REF!+#REF!+#REF!+#REF!+P131+P138+P145</f>
        <v>#REF!</v>
      </c>
      <c r="Q84" s="10" t="e">
        <f>Q85+#REF!+#REF!+#REF!+#REF!+#REF!+Q131+Q138+Q145</f>
        <v>#REF!</v>
      </c>
      <c r="R84" s="10" t="e">
        <f>R85+#REF!+#REF!+#REF!+#REF!+#REF!+R131+R138+R145</f>
        <v>#REF!</v>
      </c>
      <c r="S84" s="10" t="e">
        <f>S85+#REF!+#REF!+#REF!+#REF!+#REF!+S131+S138+S145</f>
        <v>#REF!</v>
      </c>
      <c r="T84" s="10" t="e">
        <f>T85+#REF!+#REF!+#REF!+#REF!+#REF!+T131+T138+T145</f>
        <v>#REF!</v>
      </c>
      <c r="U84" s="10" t="e">
        <f>U85+#REF!+#REF!+#REF!+#REF!+#REF!+U131+U138+U145</f>
        <v>#REF!</v>
      </c>
      <c r="V84" s="10" t="e">
        <f>V85+#REF!+#REF!+#REF!+#REF!+#REF!+V131+V138+V145</f>
        <v>#REF!</v>
      </c>
    </row>
    <row r="85" spans="1:22" s="27" customFormat="1" ht="31.5" outlineLevel="3">
      <c r="A85" s="22" t="s">
        <v>134</v>
      </c>
      <c r="B85" s="12" t="s">
        <v>70</v>
      </c>
      <c r="C85" s="12" t="s">
        <v>248</v>
      </c>
      <c r="D85" s="12" t="s">
        <v>5</v>
      </c>
      <c r="E85" s="12"/>
      <c r="F85" s="93">
        <f>F86</f>
        <v>43480.22782</v>
      </c>
      <c r="G85" s="13">
        <f aca="true" t="shared" si="10" ref="G85:V85">G87</f>
        <v>0</v>
      </c>
      <c r="H85" s="13">
        <f t="shared" si="10"/>
        <v>0</v>
      </c>
      <c r="I85" s="13">
        <f t="shared" si="10"/>
        <v>0</v>
      </c>
      <c r="J85" s="13">
        <f t="shared" si="10"/>
        <v>0</v>
      </c>
      <c r="K85" s="13">
        <f t="shared" si="10"/>
        <v>0</v>
      </c>
      <c r="L85" s="13">
        <f t="shared" si="10"/>
        <v>0</v>
      </c>
      <c r="M85" s="13">
        <f t="shared" si="10"/>
        <v>0</v>
      </c>
      <c r="N85" s="13">
        <f t="shared" si="10"/>
        <v>0</v>
      </c>
      <c r="O85" s="13">
        <f t="shared" si="10"/>
        <v>0</v>
      </c>
      <c r="P85" s="13">
        <f t="shared" si="10"/>
        <v>0</v>
      </c>
      <c r="Q85" s="13">
        <f t="shared" si="10"/>
        <v>0</v>
      </c>
      <c r="R85" s="13">
        <f t="shared" si="10"/>
        <v>0</v>
      </c>
      <c r="S85" s="13">
        <f t="shared" si="10"/>
        <v>0</v>
      </c>
      <c r="T85" s="13">
        <f t="shared" si="10"/>
        <v>0</v>
      </c>
      <c r="U85" s="13">
        <f t="shared" si="10"/>
        <v>0</v>
      </c>
      <c r="V85" s="13">
        <f t="shared" si="10"/>
        <v>0</v>
      </c>
    </row>
    <row r="86" spans="1:22" s="27" customFormat="1" ht="31.5" outlineLevel="3">
      <c r="A86" s="22" t="s">
        <v>136</v>
      </c>
      <c r="B86" s="12" t="s">
        <v>70</v>
      </c>
      <c r="C86" s="12" t="s">
        <v>249</v>
      </c>
      <c r="D86" s="12" t="s">
        <v>5</v>
      </c>
      <c r="E86" s="12"/>
      <c r="F86" s="93">
        <f>F87+F97+F104+F121+F109+F131+F138+F145+F113+F94+F118</f>
        <v>43480.22782</v>
      </c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</row>
    <row r="87" spans="1:22" s="27" customFormat="1" ht="15.75" outlineLevel="4">
      <c r="A87" s="55" t="s">
        <v>33</v>
      </c>
      <c r="B87" s="19" t="s">
        <v>70</v>
      </c>
      <c r="C87" s="19" t="s">
        <v>257</v>
      </c>
      <c r="D87" s="19" t="s">
        <v>5</v>
      </c>
      <c r="E87" s="19"/>
      <c r="F87" s="89">
        <f>F88+F92</f>
        <v>1400</v>
      </c>
      <c r="G87" s="7">
        <f aca="true" t="shared" si="11" ref="G87:V87">G88</f>
        <v>0</v>
      </c>
      <c r="H87" s="7">
        <f t="shared" si="11"/>
        <v>0</v>
      </c>
      <c r="I87" s="7">
        <f t="shared" si="11"/>
        <v>0</v>
      </c>
      <c r="J87" s="7">
        <f t="shared" si="11"/>
        <v>0</v>
      </c>
      <c r="K87" s="7">
        <f t="shared" si="11"/>
        <v>0</v>
      </c>
      <c r="L87" s="7">
        <f t="shared" si="11"/>
        <v>0</v>
      </c>
      <c r="M87" s="7">
        <f t="shared" si="11"/>
        <v>0</v>
      </c>
      <c r="N87" s="7">
        <f t="shared" si="11"/>
        <v>0</v>
      </c>
      <c r="O87" s="7">
        <f t="shared" si="11"/>
        <v>0</v>
      </c>
      <c r="P87" s="7">
        <f t="shared" si="11"/>
        <v>0</v>
      </c>
      <c r="Q87" s="7">
        <f t="shared" si="11"/>
        <v>0</v>
      </c>
      <c r="R87" s="7">
        <f t="shared" si="11"/>
        <v>0</v>
      </c>
      <c r="S87" s="7">
        <f t="shared" si="11"/>
        <v>0</v>
      </c>
      <c r="T87" s="7">
        <f t="shared" si="11"/>
        <v>0</v>
      </c>
      <c r="U87" s="7">
        <f t="shared" si="11"/>
        <v>0</v>
      </c>
      <c r="V87" s="7">
        <f t="shared" si="11"/>
        <v>0</v>
      </c>
    </row>
    <row r="88" spans="1:22" s="27" customFormat="1" ht="31.5" outlineLevel="5">
      <c r="A88" s="5" t="s">
        <v>94</v>
      </c>
      <c r="B88" s="6" t="s">
        <v>70</v>
      </c>
      <c r="C88" s="6" t="s">
        <v>257</v>
      </c>
      <c r="D88" s="6" t="s">
        <v>93</v>
      </c>
      <c r="E88" s="6"/>
      <c r="F88" s="90">
        <f>F89+F90+F91</f>
        <v>1194.20734</v>
      </c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</row>
    <row r="89" spans="1:22" s="27" customFormat="1" ht="31.5" outlineLevel="5">
      <c r="A89" s="52" t="s">
        <v>240</v>
      </c>
      <c r="B89" s="53" t="s">
        <v>70</v>
      </c>
      <c r="C89" s="53" t="s">
        <v>257</v>
      </c>
      <c r="D89" s="53" t="s">
        <v>91</v>
      </c>
      <c r="E89" s="53"/>
      <c r="F89" s="91">
        <v>919.66122</v>
      </c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</row>
    <row r="90" spans="1:22" s="27" customFormat="1" ht="31.5" outlineLevel="5">
      <c r="A90" s="52" t="s">
        <v>245</v>
      </c>
      <c r="B90" s="53" t="s">
        <v>70</v>
      </c>
      <c r="C90" s="53" t="s">
        <v>257</v>
      </c>
      <c r="D90" s="53" t="s">
        <v>92</v>
      </c>
      <c r="E90" s="53"/>
      <c r="F90" s="91">
        <v>0</v>
      </c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</row>
    <row r="91" spans="1:22" s="27" customFormat="1" ht="47.25" outlineLevel="5">
      <c r="A91" s="52" t="s">
        <v>241</v>
      </c>
      <c r="B91" s="53" t="s">
        <v>70</v>
      </c>
      <c r="C91" s="53" t="s">
        <v>257</v>
      </c>
      <c r="D91" s="53" t="s">
        <v>242</v>
      </c>
      <c r="E91" s="53"/>
      <c r="F91" s="91">
        <v>274.54612</v>
      </c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</row>
    <row r="92" spans="1:22" s="27" customFormat="1" ht="15.75" outlineLevel="5">
      <c r="A92" s="5" t="s">
        <v>95</v>
      </c>
      <c r="B92" s="6" t="s">
        <v>70</v>
      </c>
      <c r="C92" s="6" t="s">
        <v>257</v>
      </c>
      <c r="D92" s="6" t="s">
        <v>96</v>
      </c>
      <c r="E92" s="6"/>
      <c r="F92" s="90">
        <f>F93</f>
        <v>205.79266</v>
      </c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</row>
    <row r="93" spans="1:22" s="27" customFormat="1" ht="31.5" outlineLevel="5">
      <c r="A93" s="52" t="s">
        <v>97</v>
      </c>
      <c r="B93" s="53" t="s">
        <v>70</v>
      </c>
      <c r="C93" s="53" t="s">
        <v>257</v>
      </c>
      <c r="D93" s="53" t="s">
        <v>98</v>
      </c>
      <c r="E93" s="53"/>
      <c r="F93" s="91">
        <v>205.79266</v>
      </c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</row>
    <row r="94" spans="1:22" s="27" customFormat="1" ht="47.25" outlineLevel="5">
      <c r="A94" s="55" t="s">
        <v>231</v>
      </c>
      <c r="B94" s="19" t="s">
        <v>70</v>
      </c>
      <c r="C94" s="19" t="s">
        <v>258</v>
      </c>
      <c r="D94" s="19" t="s">
        <v>5</v>
      </c>
      <c r="E94" s="19"/>
      <c r="F94" s="89">
        <f>F95</f>
        <v>0</v>
      </c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</row>
    <row r="95" spans="1:22" s="27" customFormat="1" ht="15.75" outlineLevel="5">
      <c r="A95" s="5" t="s">
        <v>95</v>
      </c>
      <c r="B95" s="6" t="s">
        <v>70</v>
      </c>
      <c r="C95" s="6" t="s">
        <v>258</v>
      </c>
      <c r="D95" s="6" t="s">
        <v>96</v>
      </c>
      <c r="E95" s="6"/>
      <c r="F95" s="90">
        <f>F96</f>
        <v>0</v>
      </c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</row>
    <row r="96" spans="1:22" s="27" customFormat="1" ht="31.5" outlineLevel="5">
      <c r="A96" s="52" t="s">
        <v>97</v>
      </c>
      <c r="B96" s="53" t="s">
        <v>70</v>
      </c>
      <c r="C96" s="53" t="s">
        <v>258</v>
      </c>
      <c r="D96" s="53" t="s">
        <v>98</v>
      </c>
      <c r="E96" s="53"/>
      <c r="F96" s="91">
        <v>0</v>
      </c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</row>
    <row r="97" spans="1:22" s="27" customFormat="1" ht="47.25" outlineLevel="4">
      <c r="A97" s="56" t="s">
        <v>200</v>
      </c>
      <c r="B97" s="19" t="s">
        <v>70</v>
      </c>
      <c r="C97" s="19" t="s">
        <v>251</v>
      </c>
      <c r="D97" s="19" t="s">
        <v>5</v>
      </c>
      <c r="E97" s="19"/>
      <c r="F97" s="89">
        <f>F98+F102</f>
        <v>15036.140000000001</v>
      </c>
      <c r="G97" s="7">
        <f aca="true" t="shared" si="12" ref="G97:V97">G98</f>
        <v>0</v>
      </c>
      <c r="H97" s="7">
        <f t="shared" si="12"/>
        <v>0</v>
      </c>
      <c r="I97" s="7">
        <f t="shared" si="12"/>
        <v>0</v>
      </c>
      <c r="J97" s="7">
        <f t="shared" si="12"/>
        <v>0</v>
      </c>
      <c r="K97" s="7">
        <f t="shared" si="12"/>
        <v>0</v>
      </c>
      <c r="L97" s="7">
        <f t="shared" si="12"/>
        <v>0</v>
      </c>
      <c r="M97" s="7">
        <f t="shared" si="12"/>
        <v>0</v>
      </c>
      <c r="N97" s="7">
        <f t="shared" si="12"/>
        <v>0</v>
      </c>
      <c r="O97" s="7">
        <f t="shared" si="12"/>
        <v>0</v>
      </c>
      <c r="P97" s="7">
        <f t="shared" si="12"/>
        <v>0</v>
      </c>
      <c r="Q97" s="7">
        <f t="shared" si="12"/>
        <v>0</v>
      </c>
      <c r="R97" s="7">
        <f t="shared" si="12"/>
        <v>0</v>
      </c>
      <c r="S97" s="7">
        <f t="shared" si="12"/>
        <v>0</v>
      </c>
      <c r="T97" s="7">
        <f t="shared" si="12"/>
        <v>0</v>
      </c>
      <c r="U97" s="7">
        <f t="shared" si="12"/>
        <v>0</v>
      </c>
      <c r="V97" s="7">
        <f t="shared" si="12"/>
        <v>0</v>
      </c>
    </row>
    <row r="98" spans="1:22" s="27" customFormat="1" ht="31.5" outlineLevel="5">
      <c r="A98" s="5" t="s">
        <v>94</v>
      </c>
      <c r="B98" s="6" t="s">
        <v>70</v>
      </c>
      <c r="C98" s="6" t="s">
        <v>251</v>
      </c>
      <c r="D98" s="6" t="s">
        <v>93</v>
      </c>
      <c r="E98" s="6"/>
      <c r="F98" s="90">
        <f>F99+F100+F101</f>
        <v>14904.44</v>
      </c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</row>
    <row r="99" spans="1:22" s="27" customFormat="1" ht="31.5" outlineLevel="5">
      <c r="A99" s="52" t="s">
        <v>240</v>
      </c>
      <c r="B99" s="53" t="s">
        <v>70</v>
      </c>
      <c r="C99" s="53" t="s">
        <v>251</v>
      </c>
      <c r="D99" s="53" t="s">
        <v>91</v>
      </c>
      <c r="E99" s="53"/>
      <c r="F99" s="91">
        <v>11113.71</v>
      </c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</row>
    <row r="100" spans="1:22" s="27" customFormat="1" ht="31.5" outlineLevel="5">
      <c r="A100" s="52" t="s">
        <v>245</v>
      </c>
      <c r="B100" s="53" t="s">
        <v>70</v>
      </c>
      <c r="C100" s="53" t="s">
        <v>251</v>
      </c>
      <c r="D100" s="53" t="s">
        <v>92</v>
      </c>
      <c r="E100" s="53"/>
      <c r="F100" s="54">
        <v>22.2</v>
      </c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</row>
    <row r="101" spans="1:22" s="27" customFormat="1" ht="47.25" outlineLevel="5">
      <c r="A101" s="52" t="s">
        <v>241</v>
      </c>
      <c r="B101" s="53" t="s">
        <v>70</v>
      </c>
      <c r="C101" s="53" t="s">
        <v>251</v>
      </c>
      <c r="D101" s="53" t="s">
        <v>242</v>
      </c>
      <c r="E101" s="53"/>
      <c r="F101" s="54">
        <f>3818.53-50</f>
        <v>3768.53</v>
      </c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</row>
    <row r="102" spans="1:22" s="27" customFormat="1" ht="15.75" outlineLevel="5">
      <c r="A102" s="5" t="s">
        <v>95</v>
      </c>
      <c r="B102" s="6" t="s">
        <v>70</v>
      </c>
      <c r="C102" s="6" t="s">
        <v>251</v>
      </c>
      <c r="D102" s="6" t="s">
        <v>96</v>
      </c>
      <c r="E102" s="6"/>
      <c r="F102" s="7">
        <f>F103</f>
        <v>131.7</v>
      </c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</row>
    <row r="103" spans="1:22" s="27" customFormat="1" ht="31.5" outlineLevel="5">
      <c r="A103" s="52" t="s">
        <v>97</v>
      </c>
      <c r="B103" s="53" t="s">
        <v>70</v>
      </c>
      <c r="C103" s="53" t="s">
        <v>251</v>
      </c>
      <c r="D103" s="53" t="s">
        <v>98</v>
      </c>
      <c r="E103" s="53"/>
      <c r="F103" s="54">
        <v>131.7</v>
      </c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</row>
    <row r="104" spans="1:22" s="27" customFormat="1" ht="48.75" customHeight="1" outlineLevel="4">
      <c r="A104" s="55" t="s">
        <v>138</v>
      </c>
      <c r="B104" s="19" t="s">
        <v>70</v>
      </c>
      <c r="C104" s="19" t="s">
        <v>259</v>
      </c>
      <c r="D104" s="19" t="s">
        <v>5</v>
      </c>
      <c r="E104" s="19"/>
      <c r="F104" s="20">
        <f>F105+F107</f>
        <v>491.75</v>
      </c>
      <c r="G104" s="7">
        <f aca="true" t="shared" si="13" ref="G104:V104">G105</f>
        <v>0</v>
      </c>
      <c r="H104" s="7">
        <f t="shared" si="13"/>
        <v>0</v>
      </c>
      <c r="I104" s="7">
        <f t="shared" si="13"/>
        <v>0</v>
      </c>
      <c r="J104" s="7">
        <f t="shared" si="13"/>
        <v>0</v>
      </c>
      <c r="K104" s="7">
        <f t="shared" si="13"/>
        <v>0</v>
      </c>
      <c r="L104" s="7">
        <f t="shared" si="13"/>
        <v>0</v>
      </c>
      <c r="M104" s="7">
        <f t="shared" si="13"/>
        <v>0</v>
      </c>
      <c r="N104" s="7">
        <f t="shared" si="13"/>
        <v>0</v>
      </c>
      <c r="O104" s="7">
        <f t="shared" si="13"/>
        <v>0</v>
      </c>
      <c r="P104" s="7">
        <f t="shared" si="13"/>
        <v>0</v>
      </c>
      <c r="Q104" s="7">
        <f t="shared" si="13"/>
        <v>0</v>
      </c>
      <c r="R104" s="7">
        <f t="shared" si="13"/>
        <v>0</v>
      </c>
      <c r="S104" s="7">
        <f t="shared" si="13"/>
        <v>0</v>
      </c>
      <c r="T104" s="7">
        <f t="shared" si="13"/>
        <v>0</v>
      </c>
      <c r="U104" s="7">
        <f t="shared" si="13"/>
        <v>0</v>
      </c>
      <c r="V104" s="7">
        <f t="shared" si="13"/>
        <v>0</v>
      </c>
    </row>
    <row r="105" spans="1:22" s="27" customFormat="1" ht="15.75" outlineLevel="5">
      <c r="A105" s="5" t="s">
        <v>95</v>
      </c>
      <c r="B105" s="6" t="s">
        <v>70</v>
      </c>
      <c r="C105" s="6" t="s">
        <v>259</v>
      </c>
      <c r="D105" s="6" t="s">
        <v>96</v>
      </c>
      <c r="E105" s="6"/>
      <c r="F105" s="7">
        <f>F106</f>
        <v>485.8</v>
      </c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</row>
    <row r="106" spans="1:22" s="27" customFormat="1" ht="31.5" outlineLevel="5">
      <c r="A106" s="52" t="s">
        <v>97</v>
      </c>
      <c r="B106" s="53" t="s">
        <v>70</v>
      </c>
      <c r="C106" s="53" t="s">
        <v>259</v>
      </c>
      <c r="D106" s="53" t="s">
        <v>98</v>
      </c>
      <c r="E106" s="53"/>
      <c r="F106" s="54">
        <v>485.8</v>
      </c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</row>
    <row r="107" spans="1:22" s="27" customFormat="1" ht="15.75" outlineLevel="5">
      <c r="A107" s="5" t="s">
        <v>99</v>
      </c>
      <c r="B107" s="6" t="s">
        <v>70</v>
      </c>
      <c r="C107" s="6" t="s">
        <v>259</v>
      </c>
      <c r="D107" s="6" t="s">
        <v>100</v>
      </c>
      <c r="E107" s="6"/>
      <c r="F107" s="7">
        <f>F108</f>
        <v>5.95</v>
      </c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</row>
    <row r="108" spans="1:22" s="27" customFormat="1" ht="15.75" outlineLevel="5">
      <c r="A108" s="52" t="s">
        <v>102</v>
      </c>
      <c r="B108" s="53" t="s">
        <v>70</v>
      </c>
      <c r="C108" s="53" t="s">
        <v>259</v>
      </c>
      <c r="D108" s="53" t="s">
        <v>104</v>
      </c>
      <c r="E108" s="53"/>
      <c r="F108" s="54">
        <v>5.95</v>
      </c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</row>
    <row r="109" spans="1:22" s="27" customFormat="1" ht="15.75" customHeight="1" outlineLevel="4">
      <c r="A109" s="55" t="s">
        <v>139</v>
      </c>
      <c r="B109" s="19" t="s">
        <v>70</v>
      </c>
      <c r="C109" s="19" t="s">
        <v>253</v>
      </c>
      <c r="D109" s="19" t="s">
        <v>5</v>
      </c>
      <c r="E109" s="19"/>
      <c r="F109" s="89">
        <f>F110+F111+F112</f>
        <v>575.193</v>
      </c>
      <c r="G109" s="7">
        <f aca="true" t="shared" si="14" ref="G109:V109">G111</f>
        <v>0</v>
      </c>
      <c r="H109" s="7">
        <f t="shared" si="14"/>
        <v>0</v>
      </c>
      <c r="I109" s="7">
        <f t="shared" si="14"/>
        <v>0</v>
      </c>
      <c r="J109" s="7">
        <f t="shared" si="14"/>
        <v>0</v>
      </c>
      <c r="K109" s="7">
        <f t="shared" si="14"/>
        <v>0</v>
      </c>
      <c r="L109" s="7">
        <f t="shared" si="14"/>
        <v>0</v>
      </c>
      <c r="M109" s="7">
        <f t="shared" si="14"/>
        <v>0</v>
      </c>
      <c r="N109" s="7">
        <f t="shared" si="14"/>
        <v>0</v>
      </c>
      <c r="O109" s="7">
        <f t="shared" si="14"/>
        <v>0</v>
      </c>
      <c r="P109" s="7">
        <f t="shared" si="14"/>
        <v>0</v>
      </c>
      <c r="Q109" s="7">
        <f t="shared" si="14"/>
        <v>0</v>
      </c>
      <c r="R109" s="7">
        <f t="shared" si="14"/>
        <v>0</v>
      </c>
      <c r="S109" s="7">
        <f t="shared" si="14"/>
        <v>0</v>
      </c>
      <c r="T109" s="7">
        <f t="shared" si="14"/>
        <v>0</v>
      </c>
      <c r="U109" s="7">
        <f t="shared" si="14"/>
        <v>0</v>
      </c>
      <c r="V109" s="7">
        <f t="shared" si="14"/>
        <v>0</v>
      </c>
    </row>
    <row r="110" spans="1:22" s="27" customFormat="1" ht="51" customHeight="1" outlineLevel="4">
      <c r="A110" s="61" t="s">
        <v>202</v>
      </c>
      <c r="B110" s="104" t="s">
        <v>70</v>
      </c>
      <c r="C110" s="104" t="s">
        <v>253</v>
      </c>
      <c r="D110" s="104" t="s">
        <v>84</v>
      </c>
      <c r="E110" s="104"/>
      <c r="F110" s="105">
        <v>2.2</v>
      </c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</row>
    <row r="111" spans="1:22" s="27" customFormat="1" ht="15.75" outlineLevel="5">
      <c r="A111" s="103" t="s">
        <v>109</v>
      </c>
      <c r="B111" s="104" t="s">
        <v>70</v>
      </c>
      <c r="C111" s="104" t="s">
        <v>253</v>
      </c>
      <c r="D111" s="104" t="s">
        <v>222</v>
      </c>
      <c r="E111" s="104"/>
      <c r="F111" s="105">
        <f>124.27056+50</f>
        <v>174.27056</v>
      </c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</row>
    <row r="112" spans="1:22" s="27" customFormat="1" ht="15.75" outlineLevel="5">
      <c r="A112" s="103" t="s">
        <v>361</v>
      </c>
      <c r="B112" s="104" t="s">
        <v>70</v>
      </c>
      <c r="C112" s="104" t="s">
        <v>253</v>
      </c>
      <c r="D112" s="104" t="s">
        <v>360</v>
      </c>
      <c r="E112" s="104"/>
      <c r="F112" s="105">
        <f>398.72244</f>
        <v>398.72244</v>
      </c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</row>
    <row r="113" spans="1:22" s="27" customFormat="1" ht="48" customHeight="1" outlineLevel="5">
      <c r="A113" s="55" t="s">
        <v>193</v>
      </c>
      <c r="B113" s="19" t="s">
        <v>70</v>
      </c>
      <c r="C113" s="19" t="s">
        <v>260</v>
      </c>
      <c r="D113" s="19" t="s">
        <v>5</v>
      </c>
      <c r="E113" s="19"/>
      <c r="F113" s="20">
        <f>F114+F116</f>
        <v>0</v>
      </c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</row>
    <row r="114" spans="1:22" s="27" customFormat="1" ht="15.75" outlineLevel="5">
      <c r="A114" s="5" t="s">
        <v>95</v>
      </c>
      <c r="B114" s="6" t="s">
        <v>70</v>
      </c>
      <c r="C114" s="6" t="s">
        <v>260</v>
      </c>
      <c r="D114" s="6" t="s">
        <v>96</v>
      </c>
      <c r="E114" s="6"/>
      <c r="F114" s="7">
        <f>F115</f>
        <v>0</v>
      </c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</row>
    <row r="115" spans="1:22" s="27" customFormat="1" ht="31.5" outlineLevel="5">
      <c r="A115" s="52" t="s">
        <v>97</v>
      </c>
      <c r="B115" s="53" t="s">
        <v>70</v>
      </c>
      <c r="C115" s="53" t="s">
        <v>260</v>
      </c>
      <c r="D115" s="53" t="s">
        <v>98</v>
      </c>
      <c r="E115" s="53"/>
      <c r="F115" s="54">
        <v>0</v>
      </c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</row>
    <row r="116" spans="1:22" s="27" customFormat="1" ht="15.75" outlineLevel="5">
      <c r="A116" s="5" t="s">
        <v>99</v>
      </c>
      <c r="B116" s="6" t="s">
        <v>70</v>
      </c>
      <c r="C116" s="6" t="s">
        <v>260</v>
      </c>
      <c r="D116" s="6" t="s">
        <v>100</v>
      </c>
      <c r="E116" s="6"/>
      <c r="F116" s="7">
        <f>F117</f>
        <v>0</v>
      </c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</row>
    <row r="117" spans="1:22" s="27" customFormat="1" ht="15.75" outlineLevel="5">
      <c r="A117" s="52" t="s">
        <v>102</v>
      </c>
      <c r="B117" s="53" t="s">
        <v>70</v>
      </c>
      <c r="C117" s="53" t="s">
        <v>260</v>
      </c>
      <c r="D117" s="53" t="s">
        <v>104</v>
      </c>
      <c r="E117" s="53"/>
      <c r="F117" s="54">
        <v>0</v>
      </c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</row>
    <row r="118" spans="1:22" s="27" customFormat="1" ht="47.25" outlineLevel="5">
      <c r="A118" s="55" t="s">
        <v>236</v>
      </c>
      <c r="B118" s="19" t="s">
        <v>70</v>
      </c>
      <c r="C118" s="19" t="s">
        <v>261</v>
      </c>
      <c r="D118" s="19" t="s">
        <v>5</v>
      </c>
      <c r="E118" s="19"/>
      <c r="F118" s="89">
        <f>F119</f>
        <v>0</v>
      </c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</row>
    <row r="119" spans="1:22" s="27" customFormat="1" ht="15.75" outlineLevel="5">
      <c r="A119" s="5" t="s">
        <v>95</v>
      </c>
      <c r="B119" s="6" t="s">
        <v>70</v>
      </c>
      <c r="C119" s="6" t="s">
        <v>261</v>
      </c>
      <c r="D119" s="6" t="s">
        <v>96</v>
      </c>
      <c r="E119" s="6"/>
      <c r="F119" s="90">
        <f>F120</f>
        <v>0</v>
      </c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</row>
    <row r="120" spans="1:22" s="27" customFormat="1" ht="31.5" outlineLevel="5">
      <c r="A120" s="52" t="s">
        <v>97</v>
      </c>
      <c r="B120" s="53" t="s">
        <v>70</v>
      </c>
      <c r="C120" s="53" t="s">
        <v>261</v>
      </c>
      <c r="D120" s="53" t="s">
        <v>98</v>
      </c>
      <c r="E120" s="53"/>
      <c r="F120" s="91">
        <v>0</v>
      </c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</row>
    <row r="121" spans="1:22" s="27" customFormat="1" ht="31.5" outlineLevel="6">
      <c r="A121" s="55" t="s">
        <v>140</v>
      </c>
      <c r="B121" s="19" t="s">
        <v>70</v>
      </c>
      <c r="C121" s="19" t="s">
        <v>262</v>
      </c>
      <c r="D121" s="19" t="s">
        <v>5</v>
      </c>
      <c r="E121" s="19"/>
      <c r="F121" s="20">
        <f>F122+F126+F128</f>
        <v>23783.74482</v>
      </c>
      <c r="G121" s="20">
        <f aca="true" t="shared" si="15" ref="G121:V121">G122</f>
        <v>0</v>
      </c>
      <c r="H121" s="20">
        <f t="shared" si="15"/>
        <v>0</v>
      </c>
      <c r="I121" s="20">
        <f t="shared" si="15"/>
        <v>0</v>
      </c>
      <c r="J121" s="20">
        <f t="shared" si="15"/>
        <v>0</v>
      </c>
      <c r="K121" s="20">
        <f t="shared" si="15"/>
        <v>0</v>
      </c>
      <c r="L121" s="20">
        <f t="shared" si="15"/>
        <v>0</v>
      </c>
      <c r="M121" s="20">
        <f t="shared" si="15"/>
        <v>0</v>
      </c>
      <c r="N121" s="20">
        <f t="shared" si="15"/>
        <v>0</v>
      </c>
      <c r="O121" s="20">
        <f t="shared" si="15"/>
        <v>0</v>
      </c>
      <c r="P121" s="20">
        <f t="shared" si="15"/>
        <v>0</v>
      </c>
      <c r="Q121" s="20">
        <f t="shared" si="15"/>
        <v>0</v>
      </c>
      <c r="R121" s="20">
        <f t="shared" si="15"/>
        <v>0</v>
      </c>
      <c r="S121" s="20">
        <f t="shared" si="15"/>
        <v>0</v>
      </c>
      <c r="T121" s="20">
        <f t="shared" si="15"/>
        <v>0</v>
      </c>
      <c r="U121" s="20">
        <f t="shared" si="15"/>
        <v>0</v>
      </c>
      <c r="V121" s="20">
        <f t="shared" si="15"/>
        <v>0</v>
      </c>
    </row>
    <row r="122" spans="1:22" s="27" customFormat="1" ht="15.75" outlineLevel="6">
      <c r="A122" s="5" t="s">
        <v>110</v>
      </c>
      <c r="B122" s="6" t="s">
        <v>70</v>
      </c>
      <c r="C122" s="6" t="s">
        <v>262</v>
      </c>
      <c r="D122" s="6" t="s">
        <v>111</v>
      </c>
      <c r="E122" s="6"/>
      <c r="F122" s="7">
        <f>F123+F124+F125</f>
        <v>14340.38</v>
      </c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</row>
    <row r="123" spans="1:22" s="27" customFormat="1" ht="15.75" outlineLevel="6">
      <c r="A123" s="52" t="s">
        <v>239</v>
      </c>
      <c r="B123" s="53" t="s">
        <v>70</v>
      </c>
      <c r="C123" s="53" t="s">
        <v>262</v>
      </c>
      <c r="D123" s="53" t="s">
        <v>112</v>
      </c>
      <c r="E123" s="53"/>
      <c r="F123" s="54">
        <v>10737.31</v>
      </c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</row>
    <row r="124" spans="1:22" s="27" customFormat="1" ht="31.5" outlineLevel="6">
      <c r="A124" s="52" t="s">
        <v>246</v>
      </c>
      <c r="B124" s="53" t="s">
        <v>70</v>
      </c>
      <c r="C124" s="53" t="s">
        <v>262</v>
      </c>
      <c r="D124" s="53" t="s">
        <v>113</v>
      </c>
      <c r="E124" s="53"/>
      <c r="F124" s="54">
        <v>0</v>
      </c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</row>
    <row r="125" spans="1:22" s="27" customFormat="1" ht="47.25" outlineLevel="6">
      <c r="A125" s="52" t="s">
        <v>243</v>
      </c>
      <c r="B125" s="53" t="s">
        <v>70</v>
      </c>
      <c r="C125" s="53" t="s">
        <v>262</v>
      </c>
      <c r="D125" s="53" t="s">
        <v>244</v>
      </c>
      <c r="E125" s="53"/>
      <c r="F125" s="54">
        <v>3603.07</v>
      </c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</row>
    <row r="126" spans="1:22" s="27" customFormat="1" ht="23.25" customHeight="1" outlineLevel="6">
      <c r="A126" s="5" t="s">
        <v>95</v>
      </c>
      <c r="B126" s="6" t="s">
        <v>70</v>
      </c>
      <c r="C126" s="6" t="s">
        <v>262</v>
      </c>
      <c r="D126" s="6" t="s">
        <v>96</v>
      </c>
      <c r="E126" s="6"/>
      <c r="F126" s="7">
        <f>F127</f>
        <v>9075.36482</v>
      </c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</row>
    <row r="127" spans="1:22" s="27" customFormat="1" ht="31.5" outlineLevel="6">
      <c r="A127" s="52" t="s">
        <v>97</v>
      </c>
      <c r="B127" s="53" t="s">
        <v>70</v>
      </c>
      <c r="C127" s="53" t="s">
        <v>262</v>
      </c>
      <c r="D127" s="53" t="s">
        <v>98</v>
      </c>
      <c r="E127" s="53"/>
      <c r="F127" s="54">
        <v>9075.36482</v>
      </c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</row>
    <row r="128" spans="1:22" s="27" customFormat="1" ht="15.75" outlineLevel="6">
      <c r="A128" s="5" t="s">
        <v>99</v>
      </c>
      <c r="B128" s="6" t="s">
        <v>70</v>
      </c>
      <c r="C128" s="6" t="s">
        <v>262</v>
      </c>
      <c r="D128" s="6" t="s">
        <v>100</v>
      </c>
      <c r="E128" s="6"/>
      <c r="F128" s="7">
        <f>F129+F130</f>
        <v>368</v>
      </c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</row>
    <row r="129" spans="1:22" s="27" customFormat="1" ht="22.5" customHeight="1" outlineLevel="6">
      <c r="A129" s="52" t="s">
        <v>101</v>
      </c>
      <c r="B129" s="53" t="s">
        <v>70</v>
      </c>
      <c r="C129" s="53" t="s">
        <v>262</v>
      </c>
      <c r="D129" s="53" t="s">
        <v>103</v>
      </c>
      <c r="E129" s="53"/>
      <c r="F129" s="54">
        <v>324</v>
      </c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</row>
    <row r="130" spans="1:22" s="27" customFormat="1" ht="15.75" outlineLevel="6">
      <c r="A130" s="52" t="s">
        <v>102</v>
      </c>
      <c r="B130" s="53" t="s">
        <v>70</v>
      </c>
      <c r="C130" s="53" t="s">
        <v>262</v>
      </c>
      <c r="D130" s="53" t="s">
        <v>104</v>
      </c>
      <c r="E130" s="53"/>
      <c r="F130" s="54">
        <v>44</v>
      </c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</row>
    <row r="131" spans="1:22" s="27" customFormat="1" ht="31.5" outlineLevel="6">
      <c r="A131" s="69" t="s">
        <v>141</v>
      </c>
      <c r="B131" s="19" t="s">
        <v>70</v>
      </c>
      <c r="C131" s="19" t="s">
        <v>263</v>
      </c>
      <c r="D131" s="19" t="s">
        <v>5</v>
      </c>
      <c r="E131" s="19"/>
      <c r="F131" s="20">
        <f>F132+F136</f>
        <v>1003.4</v>
      </c>
      <c r="G131" s="13">
        <f aca="true" t="shared" si="16" ref="G131:V131">G132</f>
        <v>0</v>
      </c>
      <c r="H131" s="13">
        <f t="shared" si="16"/>
        <v>0</v>
      </c>
      <c r="I131" s="13">
        <f t="shared" si="16"/>
        <v>0</v>
      </c>
      <c r="J131" s="13">
        <f t="shared" si="16"/>
        <v>0</v>
      </c>
      <c r="K131" s="13">
        <f t="shared" si="16"/>
        <v>0</v>
      </c>
      <c r="L131" s="13">
        <f t="shared" si="16"/>
        <v>0</v>
      </c>
      <c r="M131" s="13">
        <f t="shared" si="16"/>
        <v>0</v>
      </c>
      <c r="N131" s="13">
        <f t="shared" si="16"/>
        <v>0</v>
      </c>
      <c r="O131" s="13">
        <f t="shared" si="16"/>
        <v>0</v>
      </c>
      <c r="P131" s="13">
        <f t="shared" si="16"/>
        <v>0</v>
      </c>
      <c r="Q131" s="13">
        <f t="shared" si="16"/>
        <v>0</v>
      </c>
      <c r="R131" s="13">
        <f t="shared" si="16"/>
        <v>0</v>
      </c>
      <c r="S131" s="13">
        <f t="shared" si="16"/>
        <v>0</v>
      </c>
      <c r="T131" s="13">
        <f t="shared" si="16"/>
        <v>0</v>
      </c>
      <c r="U131" s="13">
        <f t="shared" si="16"/>
        <v>0</v>
      </c>
      <c r="V131" s="13">
        <f t="shared" si="16"/>
        <v>0</v>
      </c>
    </row>
    <row r="132" spans="1:22" s="27" customFormat="1" ht="31.5" outlineLevel="6">
      <c r="A132" s="5" t="s">
        <v>94</v>
      </c>
      <c r="B132" s="6" t="s">
        <v>70</v>
      </c>
      <c r="C132" s="6" t="s">
        <v>263</v>
      </c>
      <c r="D132" s="6" t="s">
        <v>93</v>
      </c>
      <c r="E132" s="6"/>
      <c r="F132" s="7">
        <f>F133+F134+F135</f>
        <v>888.62349</v>
      </c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</row>
    <row r="133" spans="1:22" s="27" customFormat="1" ht="31.5" outlineLevel="6">
      <c r="A133" s="52" t="s">
        <v>240</v>
      </c>
      <c r="B133" s="53" t="s">
        <v>70</v>
      </c>
      <c r="C133" s="53" t="s">
        <v>263</v>
      </c>
      <c r="D133" s="53" t="s">
        <v>91</v>
      </c>
      <c r="E133" s="53"/>
      <c r="F133" s="54">
        <v>685.70606</v>
      </c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</row>
    <row r="134" spans="1:22" s="27" customFormat="1" ht="31.5" outlineLevel="6">
      <c r="A134" s="52" t="s">
        <v>245</v>
      </c>
      <c r="B134" s="53" t="s">
        <v>70</v>
      </c>
      <c r="C134" s="53" t="s">
        <v>263</v>
      </c>
      <c r="D134" s="53" t="s">
        <v>92</v>
      </c>
      <c r="E134" s="53"/>
      <c r="F134" s="54">
        <v>0</v>
      </c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</row>
    <row r="135" spans="1:22" s="27" customFormat="1" ht="47.25" outlineLevel="6">
      <c r="A135" s="52" t="s">
        <v>241</v>
      </c>
      <c r="B135" s="53" t="s">
        <v>70</v>
      </c>
      <c r="C135" s="53" t="s">
        <v>263</v>
      </c>
      <c r="D135" s="53" t="s">
        <v>242</v>
      </c>
      <c r="E135" s="53"/>
      <c r="F135" s="54">
        <v>202.91743</v>
      </c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</row>
    <row r="136" spans="1:22" s="27" customFormat="1" ht="15.75" outlineLevel="6">
      <c r="A136" s="5" t="s">
        <v>95</v>
      </c>
      <c r="B136" s="6" t="s">
        <v>70</v>
      </c>
      <c r="C136" s="6" t="s">
        <v>263</v>
      </c>
      <c r="D136" s="6" t="s">
        <v>96</v>
      </c>
      <c r="E136" s="6"/>
      <c r="F136" s="7">
        <f>F137</f>
        <v>114.77651</v>
      </c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</row>
    <row r="137" spans="1:22" s="27" customFormat="1" ht="31.5" outlineLevel="6">
      <c r="A137" s="52" t="s">
        <v>97</v>
      </c>
      <c r="B137" s="53" t="s">
        <v>70</v>
      </c>
      <c r="C137" s="53" t="s">
        <v>263</v>
      </c>
      <c r="D137" s="53" t="s">
        <v>98</v>
      </c>
      <c r="E137" s="53"/>
      <c r="F137" s="54">
        <v>114.77651</v>
      </c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</row>
    <row r="138" spans="1:22" s="27" customFormat="1" ht="31.5" outlineLevel="6">
      <c r="A138" s="69" t="s">
        <v>142</v>
      </c>
      <c r="B138" s="19" t="s">
        <v>70</v>
      </c>
      <c r="C138" s="19" t="s">
        <v>264</v>
      </c>
      <c r="D138" s="19" t="s">
        <v>5</v>
      </c>
      <c r="E138" s="19"/>
      <c r="F138" s="20">
        <f>F139+F143</f>
        <v>538</v>
      </c>
      <c r="G138" s="13">
        <f aca="true" t="shared" si="17" ref="G138:V138">G139</f>
        <v>0</v>
      </c>
      <c r="H138" s="13">
        <f t="shared" si="17"/>
        <v>0</v>
      </c>
      <c r="I138" s="13">
        <f t="shared" si="17"/>
        <v>0</v>
      </c>
      <c r="J138" s="13">
        <f t="shared" si="17"/>
        <v>0</v>
      </c>
      <c r="K138" s="13">
        <f t="shared" si="17"/>
        <v>0</v>
      </c>
      <c r="L138" s="13">
        <f t="shared" si="17"/>
        <v>0</v>
      </c>
      <c r="M138" s="13">
        <f t="shared" si="17"/>
        <v>0</v>
      </c>
      <c r="N138" s="13">
        <f t="shared" si="17"/>
        <v>0</v>
      </c>
      <c r="O138" s="13">
        <f t="shared" si="17"/>
        <v>0</v>
      </c>
      <c r="P138" s="13">
        <f t="shared" si="17"/>
        <v>0</v>
      </c>
      <c r="Q138" s="13">
        <f t="shared" si="17"/>
        <v>0</v>
      </c>
      <c r="R138" s="13">
        <f t="shared" si="17"/>
        <v>0</v>
      </c>
      <c r="S138" s="13">
        <f t="shared" si="17"/>
        <v>0</v>
      </c>
      <c r="T138" s="13">
        <f t="shared" si="17"/>
        <v>0</v>
      </c>
      <c r="U138" s="13">
        <f t="shared" si="17"/>
        <v>0</v>
      </c>
      <c r="V138" s="13">
        <f t="shared" si="17"/>
        <v>0</v>
      </c>
    </row>
    <row r="139" spans="1:22" s="27" customFormat="1" ht="31.5" outlineLevel="6">
      <c r="A139" s="5" t="s">
        <v>94</v>
      </c>
      <c r="B139" s="6" t="s">
        <v>70</v>
      </c>
      <c r="C139" s="6" t="s">
        <v>264</v>
      </c>
      <c r="D139" s="6" t="s">
        <v>93</v>
      </c>
      <c r="E139" s="6"/>
      <c r="F139" s="7">
        <f>F140+F141+F142</f>
        <v>466.076</v>
      </c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</row>
    <row r="140" spans="1:22" s="27" customFormat="1" ht="31.5" outlineLevel="6">
      <c r="A140" s="52" t="s">
        <v>240</v>
      </c>
      <c r="B140" s="53" t="s">
        <v>70</v>
      </c>
      <c r="C140" s="53" t="s">
        <v>264</v>
      </c>
      <c r="D140" s="53" t="s">
        <v>91</v>
      </c>
      <c r="E140" s="53"/>
      <c r="F140" s="54">
        <v>358.897</v>
      </c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</row>
    <row r="141" spans="1:22" s="27" customFormat="1" ht="31.5" outlineLevel="6">
      <c r="A141" s="52" t="s">
        <v>245</v>
      </c>
      <c r="B141" s="53" t="s">
        <v>70</v>
      </c>
      <c r="C141" s="53" t="s">
        <v>264</v>
      </c>
      <c r="D141" s="53" t="s">
        <v>92</v>
      </c>
      <c r="E141" s="53"/>
      <c r="F141" s="54">
        <v>0</v>
      </c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</row>
    <row r="142" spans="1:22" s="27" customFormat="1" ht="47.25" outlineLevel="6">
      <c r="A142" s="52" t="s">
        <v>241</v>
      </c>
      <c r="B142" s="53" t="s">
        <v>70</v>
      </c>
      <c r="C142" s="53" t="s">
        <v>264</v>
      </c>
      <c r="D142" s="53" t="s">
        <v>242</v>
      </c>
      <c r="E142" s="53"/>
      <c r="F142" s="54">
        <v>107.179</v>
      </c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</row>
    <row r="143" spans="1:22" s="27" customFormat="1" ht="15.75" outlineLevel="6">
      <c r="A143" s="5" t="s">
        <v>95</v>
      </c>
      <c r="B143" s="6" t="s">
        <v>70</v>
      </c>
      <c r="C143" s="6" t="s">
        <v>264</v>
      </c>
      <c r="D143" s="6" t="s">
        <v>96</v>
      </c>
      <c r="E143" s="6"/>
      <c r="F143" s="7">
        <f>F144</f>
        <v>71.924</v>
      </c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</row>
    <row r="144" spans="1:22" s="27" customFormat="1" ht="31.5" outlineLevel="6">
      <c r="A144" s="52" t="s">
        <v>97</v>
      </c>
      <c r="B144" s="53" t="s">
        <v>70</v>
      </c>
      <c r="C144" s="53" t="s">
        <v>264</v>
      </c>
      <c r="D144" s="53" t="s">
        <v>98</v>
      </c>
      <c r="E144" s="53"/>
      <c r="F144" s="54">
        <v>71.924</v>
      </c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</row>
    <row r="145" spans="1:22" s="27" customFormat="1" ht="31.5" outlineLevel="6">
      <c r="A145" s="69" t="s">
        <v>143</v>
      </c>
      <c r="B145" s="19" t="s">
        <v>70</v>
      </c>
      <c r="C145" s="19" t="s">
        <v>265</v>
      </c>
      <c r="D145" s="19" t="s">
        <v>5</v>
      </c>
      <c r="E145" s="19"/>
      <c r="F145" s="20">
        <f>F146+F149</f>
        <v>652</v>
      </c>
      <c r="G145" s="13">
        <f aca="true" t="shared" si="18" ref="G145:V145">G146</f>
        <v>0</v>
      </c>
      <c r="H145" s="13">
        <f t="shared" si="18"/>
        <v>0</v>
      </c>
      <c r="I145" s="13">
        <f t="shared" si="18"/>
        <v>0</v>
      </c>
      <c r="J145" s="13">
        <f t="shared" si="18"/>
        <v>0</v>
      </c>
      <c r="K145" s="13">
        <f t="shared" si="18"/>
        <v>0</v>
      </c>
      <c r="L145" s="13">
        <f t="shared" si="18"/>
        <v>0</v>
      </c>
      <c r="M145" s="13">
        <f t="shared" si="18"/>
        <v>0</v>
      </c>
      <c r="N145" s="13">
        <f t="shared" si="18"/>
        <v>0</v>
      </c>
      <c r="O145" s="13">
        <f t="shared" si="18"/>
        <v>0</v>
      </c>
      <c r="P145" s="13">
        <f t="shared" si="18"/>
        <v>0</v>
      </c>
      <c r="Q145" s="13">
        <f t="shared" si="18"/>
        <v>0</v>
      </c>
      <c r="R145" s="13">
        <f t="shared" si="18"/>
        <v>0</v>
      </c>
      <c r="S145" s="13">
        <f t="shared" si="18"/>
        <v>0</v>
      </c>
      <c r="T145" s="13">
        <f t="shared" si="18"/>
        <v>0</v>
      </c>
      <c r="U145" s="13">
        <f t="shared" si="18"/>
        <v>0</v>
      </c>
      <c r="V145" s="13">
        <f t="shared" si="18"/>
        <v>0</v>
      </c>
    </row>
    <row r="146" spans="1:22" s="27" customFormat="1" ht="31.5" outlineLevel="6">
      <c r="A146" s="5" t="s">
        <v>94</v>
      </c>
      <c r="B146" s="6" t="s">
        <v>70</v>
      </c>
      <c r="C146" s="6" t="s">
        <v>265</v>
      </c>
      <c r="D146" s="6" t="s">
        <v>93</v>
      </c>
      <c r="E146" s="6"/>
      <c r="F146" s="7">
        <f>F147+F148</f>
        <v>477.23711000000003</v>
      </c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</row>
    <row r="147" spans="1:22" s="27" customFormat="1" ht="31.5" outlineLevel="6">
      <c r="A147" s="52" t="s">
        <v>240</v>
      </c>
      <c r="B147" s="53" t="s">
        <v>70</v>
      </c>
      <c r="C147" s="53" t="s">
        <v>265</v>
      </c>
      <c r="D147" s="53" t="s">
        <v>91</v>
      </c>
      <c r="E147" s="57"/>
      <c r="F147" s="54">
        <v>370.12821</v>
      </c>
      <c r="G147" s="38"/>
      <c r="H147" s="38"/>
      <c r="I147" s="38"/>
      <c r="J147" s="38"/>
      <c r="K147" s="38"/>
      <c r="L147" s="38"/>
      <c r="M147" s="38"/>
      <c r="N147" s="38"/>
      <c r="O147" s="38"/>
      <c r="P147" s="38"/>
      <c r="Q147" s="38"/>
      <c r="R147" s="38"/>
      <c r="S147" s="38"/>
      <c r="T147" s="38"/>
      <c r="U147" s="38"/>
      <c r="V147" s="38"/>
    </row>
    <row r="148" spans="1:22" s="27" customFormat="1" ht="47.25" outlineLevel="6">
      <c r="A148" s="52" t="s">
        <v>241</v>
      </c>
      <c r="B148" s="53" t="s">
        <v>70</v>
      </c>
      <c r="C148" s="53" t="s">
        <v>265</v>
      </c>
      <c r="D148" s="53" t="s">
        <v>242</v>
      </c>
      <c r="E148" s="57"/>
      <c r="F148" s="54">
        <v>107.1089</v>
      </c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38"/>
      <c r="S148" s="38"/>
      <c r="T148" s="38"/>
      <c r="U148" s="38"/>
      <c r="V148" s="38"/>
    </row>
    <row r="149" spans="1:22" s="27" customFormat="1" ht="15.75" outlineLevel="6">
      <c r="A149" s="5" t="s">
        <v>95</v>
      </c>
      <c r="B149" s="6" t="s">
        <v>70</v>
      </c>
      <c r="C149" s="6" t="s">
        <v>265</v>
      </c>
      <c r="D149" s="6" t="s">
        <v>96</v>
      </c>
      <c r="E149" s="50"/>
      <c r="F149" s="7">
        <f>F150</f>
        <v>174.76289</v>
      </c>
      <c r="G149" s="38"/>
      <c r="H149" s="38"/>
      <c r="I149" s="38"/>
      <c r="J149" s="38"/>
      <c r="K149" s="38"/>
      <c r="L149" s="38"/>
      <c r="M149" s="38"/>
      <c r="N149" s="38"/>
      <c r="O149" s="38"/>
      <c r="P149" s="38"/>
      <c r="Q149" s="38"/>
      <c r="R149" s="38"/>
      <c r="S149" s="38"/>
      <c r="T149" s="38"/>
      <c r="U149" s="38"/>
      <c r="V149" s="38"/>
    </row>
    <row r="150" spans="1:22" s="27" customFormat="1" ht="31.5" outlineLevel="6">
      <c r="A150" s="52" t="s">
        <v>97</v>
      </c>
      <c r="B150" s="53" t="s">
        <v>70</v>
      </c>
      <c r="C150" s="53" t="s">
        <v>265</v>
      </c>
      <c r="D150" s="53" t="s">
        <v>98</v>
      </c>
      <c r="E150" s="57"/>
      <c r="F150" s="54">
        <v>174.76289</v>
      </c>
      <c r="G150" s="38"/>
      <c r="H150" s="38"/>
      <c r="I150" s="38"/>
      <c r="J150" s="38"/>
      <c r="K150" s="38"/>
      <c r="L150" s="38"/>
      <c r="M150" s="38"/>
      <c r="N150" s="38"/>
      <c r="O150" s="38"/>
      <c r="P150" s="38"/>
      <c r="Q150" s="38"/>
      <c r="R150" s="38"/>
      <c r="S150" s="38"/>
      <c r="T150" s="38"/>
      <c r="U150" s="38"/>
      <c r="V150" s="38"/>
    </row>
    <row r="151" spans="1:22" s="27" customFormat="1" ht="15.75" outlineLevel="6">
      <c r="A151" s="14" t="s">
        <v>144</v>
      </c>
      <c r="B151" s="12" t="s">
        <v>70</v>
      </c>
      <c r="C151" s="12" t="s">
        <v>247</v>
      </c>
      <c r="D151" s="12" t="s">
        <v>5</v>
      </c>
      <c r="E151" s="12"/>
      <c r="F151" s="13">
        <f>F159+F166+F152+F170</f>
        <v>11981.0664</v>
      </c>
      <c r="G151" s="38"/>
      <c r="H151" s="38"/>
      <c r="I151" s="38"/>
      <c r="J151" s="38"/>
      <c r="K151" s="38"/>
      <c r="L151" s="38"/>
      <c r="M151" s="38"/>
      <c r="N151" s="38"/>
      <c r="O151" s="38"/>
      <c r="P151" s="38"/>
      <c r="Q151" s="38"/>
      <c r="R151" s="38"/>
      <c r="S151" s="38"/>
      <c r="T151" s="38"/>
      <c r="U151" s="38"/>
      <c r="V151" s="38"/>
    </row>
    <row r="152" spans="1:22" s="27" customFormat="1" ht="47.25" outlineLevel="6">
      <c r="A152" s="69" t="s">
        <v>384</v>
      </c>
      <c r="B152" s="67" t="s">
        <v>70</v>
      </c>
      <c r="C152" s="67" t="s">
        <v>266</v>
      </c>
      <c r="D152" s="67" t="s">
        <v>5</v>
      </c>
      <c r="E152" s="67"/>
      <c r="F152" s="68">
        <f>F153+F156</f>
        <v>19.9888</v>
      </c>
      <c r="G152" s="38"/>
      <c r="H152" s="38"/>
      <c r="I152" s="38"/>
      <c r="J152" s="38"/>
      <c r="K152" s="38"/>
      <c r="L152" s="38"/>
      <c r="M152" s="38"/>
      <c r="N152" s="38"/>
      <c r="O152" s="38"/>
      <c r="P152" s="38"/>
      <c r="Q152" s="38"/>
      <c r="R152" s="38"/>
      <c r="S152" s="38"/>
      <c r="T152" s="38"/>
      <c r="U152" s="38"/>
      <c r="V152" s="38"/>
    </row>
    <row r="153" spans="1:22" s="27" customFormat="1" ht="33.75" customHeight="1" outlineLevel="6">
      <c r="A153" s="5" t="s">
        <v>194</v>
      </c>
      <c r="B153" s="6" t="s">
        <v>70</v>
      </c>
      <c r="C153" s="6" t="s">
        <v>267</v>
      </c>
      <c r="D153" s="6" t="s">
        <v>5</v>
      </c>
      <c r="E153" s="12"/>
      <c r="F153" s="7">
        <f>F154</f>
        <v>0</v>
      </c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8"/>
      <c r="S153" s="38"/>
      <c r="T153" s="38"/>
      <c r="U153" s="38"/>
      <c r="V153" s="38"/>
    </row>
    <row r="154" spans="1:22" s="27" customFormat="1" ht="15.75" outlineLevel="6">
      <c r="A154" s="52" t="s">
        <v>95</v>
      </c>
      <c r="B154" s="53" t="s">
        <v>70</v>
      </c>
      <c r="C154" s="53" t="s">
        <v>267</v>
      </c>
      <c r="D154" s="53" t="s">
        <v>96</v>
      </c>
      <c r="E154" s="12"/>
      <c r="F154" s="54">
        <f>F155</f>
        <v>0</v>
      </c>
      <c r="G154" s="38"/>
      <c r="H154" s="38"/>
      <c r="I154" s="38"/>
      <c r="J154" s="38"/>
      <c r="K154" s="38"/>
      <c r="L154" s="38"/>
      <c r="M154" s="38"/>
      <c r="N154" s="38"/>
      <c r="O154" s="38"/>
      <c r="P154" s="38"/>
      <c r="Q154" s="38"/>
      <c r="R154" s="38"/>
      <c r="S154" s="38"/>
      <c r="T154" s="38"/>
      <c r="U154" s="38"/>
      <c r="V154" s="38"/>
    </row>
    <row r="155" spans="1:22" s="27" customFormat="1" ht="31.5" outlineLevel="6">
      <c r="A155" s="52" t="s">
        <v>97</v>
      </c>
      <c r="B155" s="53" t="s">
        <v>70</v>
      </c>
      <c r="C155" s="53" t="s">
        <v>267</v>
      </c>
      <c r="D155" s="53" t="s">
        <v>98</v>
      </c>
      <c r="E155" s="12"/>
      <c r="F155" s="54">
        <v>0</v>
      </c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  <c r="R155" s="38"/>
      <c r="S155" s="38"/>
      <c r="T155" s="38"/>
      <c r="U155" s="38"/>
      <c r="V155" s="38"/>
    </row>
    <row r="156" spans="1:22" s="27" customFormat="1" ht="31.5" outlineLevel="6">
      <c r="A156" s="5" t="s">
        <v>195</v>
      </c>
      <c r="B156" s="6" t="s">
        <v>70</v>
      </c>
      <c r="C156" s="6" t="s">
        <v>268</v>
      </c>
      <c r="D156" s="6" t="s">
        <v>5</v>
      </c>
      <c r="E156" s="12"/>
      <c r="F156" s="7">
        <f>F157</f>
        <v>19.9888</v>
      </c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38"/>
      <c r="S156" s="38"/>
      <c r="T156" s="38"/>
      <c r="U156" s="38"/>
      <c r="V156" s="38"/>
    </row>
    <row r="157" spans="1:22" s="27" customFormat="1" ht="15.75" outlineLevel="6">
      <c r="A157" s="52" t="s">
        <v>95</v>
      </c>
      <c r="B157" s="53" t="s">
        <v>70</v>
      </c>
      <c r="C157" s="53" t="s">
        <v>268</v>
      </c>
      <c r="D157" s="53" t="s">
        <v>96</v>
      </c>
      <c r="E157" s="12"/>
      <c r="F157" s="54">
        <f>F158</f>
        <v>19.9888</v>
      </c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8"/>
      <c r="S157" s="38"/>
      <c r="T157" s="38"/>
      <c r="U157" s="38"/>
      <c r="V157" s="38"/>
    </row>
    <row r="158" spans="1:22" s="27" customFormat="1" ht="31.5" outlineLevel="6">
      <c r="A158" s="52" t="s">
        <v>97</v>
      </c>
      <c r="B158" s="53" t="s">
        <v>70</v>
      </c>
      <c r="C158" s="53" t="s">
        <v>268</v>
      </c>
      <c r="D158" s="53" t="s">
        <v>98</v>
      </c>
      <c r="E158" s="12"/>
      <c r="F158" s="54">
        <v>19.9888</v>
      </c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8"/>
      <c r="S158" s="38"/>
      <c r="T158" s="38"/>
      <c r="U158" s="38"/>
      <c r="V158" s="38"/>
    </row>
    <row r="159" spans="1:22" s="27" customFormat="1" ht="31.5" outlineLevel="6">
      <c r="A159" s="55" t="s">
        <v>385</v>
      </c>
      <c r="B159" s="19" t="s">
        <v>70</v>
      </c>
      <c r="C159" s="19" t="s">
        <v>269</v>
      </c>
      <c r="D159" s="19" t="s">
        <v>5</v>
      </c>
      <c r="E159" s="19"/>
      <c r="F159" s="20">
        <f>F160+F163</f>
        <v>39.9776</v>
      </c>
      <c r="G159" s="38"/>
      <c r="H159" s="38"/>
      <c r="I159" s="38"/>
      <c r="J159" s="38"/>
      <c r="K159" s="38"/>
      <c r="L159" s="38"/>
      <c r="M159" s="38"/>
      <c r="N159" s="38"/>
      <c r="O159" s="38"/>
      <c r="P159" s="38"/>
      <c r="Q159" s="38"/>
      <c r="R159" s="38"/>
      <c r="S159" s="38"/>
      <c r="T159" s="38"/>
      <c r="U159" s="38"/>
      <c r="V159" s="38"/>
    </row>
    <row r="160" spans="1:22" s="27" customFormat="1" ht="31.5" outlineLevel="6">
      <c r="A160" s="5" t="s">
        <v>145</v>
      </c>
      <c r="B160" s="6" t="s">
        <v>70</v>
      </c>
      <c r="C160" s="6" t="s">
        <v>270</v>
      </c>
      <c r="D160" s="6" t="s">
        <v>5</v>
      </c>
      <c r="E160" s="6"/>
      <c r="F160" s="7">
        <f>F161</f>
        <v>0</v>
      </c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8"/>
      <c r="S160" s="38"/>
      <c r="T160" s="38"/>
      <c r="U160" s="38"/>
      <c r="V160" s="38"/>
    </row>
    <row r="161" spans="1:22" s="27" customFormat="1" ht="15.75" outlineLevel="6">
      <c r="A161" s="52" t="s">
        <v>95</v>
      </c>
      <c r="B161" s="53" t="s">
        <v>70</v>
      </c>
      <c r="C161" s="53" t="s">
        <v>270</v>
      </c>
      <c r="D161" s="53" t="s">
        <v>96</v>
      </c>
      <c r="E161" s="53"/>
      <c r="F161" s="54">
        <f>F162</f>
        <v>0</v>
      </c>
      <c r="G161" s="38"/>
      <c r="H161" s="38"/>
      <c r="I161" s="38"/>
      <c r="J161" s="38"/>
      <c r="K161" s="38"/>
      <c r="L161" s="38"/>
      <c r="M161" s="38"/>
      <c r="N161" s="38"/>
      <c r="O161" s="38"/>
      <c r="P161" s="38"/>
      <c r="Q161" s="38"/>
      <c r="R161" s="38"/>
      <c r="S161" s="38"/>
      <c r="T161" s="38"/>
      <c r="U161" s="38"/>
      <c r="V161" s="38"/>
    </row>
    <row r="162" spans="1:22" s="27" customFormat="1" ht="31.5" outlineLevel="6">
      <c r="A162" s="52" t="s">
        <v>97</v>
      </c>
      <c r="B162" s="53" t="s">
        <v>70</v>
      </c>
      <c r="C162" s="53" t="s">
        <v>270</v>
      </c>
      <c r="D162" s="53" t="s">
        <v>98</v>
      </c>
      <c r="E162" s="53"/>
      <c r="F162" s="54">
        <v>0</v>
      </c>
      <c r="G162" s="38"/>
      <c r="H162" s="38"/>
      <c r="I162" s="38"/>
      <c r="J162" s="38"/>
      <c r="K162" s="38"/>
      <c r="L162" s="38"/>
      <c r="M162" s="38"/>
      <c r="N162" s="38"/>
      <c r="O162" s="38"/>
      <c r="P162" s="38"/>
      <c r="Q162" s="38"/>
      <c r="R162" s="38"/>
      <c r="S162" s="38"/>
      <c r="T162" s="38"/>
      <c r="U162" s="38"/>
      <c r="V162" s="38"/>
    </row>
    <row r="163" spans="1:22" s="27" customFormat="1" ht="31.5" outlineLevel="6">
      <c r="A163" s="5" t="s">
        <v>146</v>
      </c>
      <c r="B163" s="6" t="s">
        <v>70</v>
      </c>
      <c r="C163" s="6" t="s">
        <v>271</v>
      </c>
      <c r="D163" s="6" t="s">
        <v>5</v>
      </c>
      <c r="E163" s="6"/>
      <c r="F163" s="7">
        <f>F164</f>
        <v>39.9776</v>
      </c>
      <c r="G163" s="38"/>
      <c r="H163" s="38"/>
      <c r="I163" s="38"/>
      <c r="J163" s="38"/>
      <c r="K163" s="38"/>
      <c r="L163" s="38"/>
      <c r="M163" s="38"/>
      <c r="N163" s="38"/>
      <c r="O163" s="38"/>
      <c r="P163" s="38"/>
      <c r="Q163" s="38"/>
      <c r="R163" s="38"/>
      <c r="S163" s="38"/>
      <c r="T163" s="38"/>
      <c r="U163" s="38"/>
      <c r="V163" s="38"/>
    </row>
    <row r="164" spans="1:22" s="27" customFormat="1" ht="15.75" outlineLevel="6">
      <c r="A164" s="52" t="s">
        <v>95</v>
      </c>
      <c r="B164" s="53" t="s">
        <v>70</v>
      </c>
      <c r="C164" s="53" t="s">
        <v>271</v>
      </c>
      <c r="D164" s="53" t="s">
        <v>96</v>
      </c>
      <c r="E164" s="53"/>
      <c r="F164" s="54">
        <f>F165</f>
        <v>39.9776</v>
      </c>
      <c r="G164" s="38"/>
      <c r="H164" s="38"/>
      <c r="I164" s="38"/>
      <c r="J164" s="38"/>
      <c r="K164" s="38"/>
      <c r="L164" s="38"/>
      <c r="M164" s="38"/>
      <c r="N164" s="38"/>
      <c r="O164" s="38"/>
      <c r="P164" s="38"/>
      <c r="Q164" s="38"/>
      <c r="R164" s="38"/>
      <c r="S164" s="38"/>
      <c r="T164" s="38"/>
      <c r="U164" s="38"/>
      <c r="V164" s="38"/>
    </row>
    <row r="165" spans="1:22" s="27" customFormat="1" ht="31.5" outlineLevel="6">
      <c r="A165" s="52" t="s">
        <v>97</v>
      </c>
      <c r="B165" s="53" t="s">
        <v>70</v>
      </c>
      <c r="C165" s="53" t="s">
        <v>271</v>
      </c>
      <c r="D165" s="53" t="s">
        <v>98</v>
      </c>
      <c r="E165" s="53"/>
      <c r="F165" s="54">
        <v>39.9776</v>
      </c>
      <c r="G165" s="38"/>
      <c r="H165" s="38"/>
      <c r="I165" s="38"/>
      <c r="J165" s="38"/>
      <c r="K165" s="38"/>
      <c r="L165" s="38"/>
      <c r="M165" s="38"/>
      <c r="N165" s="38"/>
      <c r="O165" s="38"/>
      <c r="P165" s="38"/>
      <c r="Q165" s="38"/>
      <c r="R165" s="38"/>
      <c r="S165" s="38"/>
      <c r="T165" s="38"/>
      <c r="U165" s="38"/>
      <c r="V165" s="38"/>
    </row>
    <row r="166" spans="1:22" s="27" customFormat="1" ht="47.25" outlineLevel="6">
      <c r="A166" s="55" t="s">
        <v>386</v>
      </c>
      <c r="B166" s="19" t="s">
        <v>70</v>
      </c>
      <c r="C166" s="19" t="s">
        <v>272</v>
      </c>
      <c r="D166" s="19" t="s">
        <v>5</v>
      </c>
      <c r="E166" s="19"/>
      <c r="F166" s="20">
        <f>F167</f>
        <v>100</v>
      </c>
      <c r="G166" s="38"/>
      <c r="H166" s="38"/>
      <c r="I166" s="38"/>
      <c r="J166" s="38"/>
      <c r="K166" s="38"/>
      <c r="L166" s="38"/>
      <c r="M166" s="38"/>
      <c r="N166" s="38"/>
      <c r="O166" s="38"/>
      <c r="P166" s="38"/>
      <c r="Q166" s="38"/>
      <c r="R166" s="38"/>
      <c r="S166" s="38"/>
      <c r="T166" s="38"/>
      <c r="U166" s="38"/>
      <c r="V166" s="38"/>
    </row>
    <row r="167" spans="1:22" s="27" customFormat="1" ht="47.25" outlineLevel="6">
      <c r="A167" s="5" t="s">
        <v>147</v>
      </c>
      <c r="B167" s="6" t="s">
        <v>70</v>
      </c>
      <c r="C167" s="6" t="s">
        <v>273</v>
      </c>
      <c r="D167" s="6" t="s">
        <v>5</v>
      </c>
      <c r="E167" s="6"/>
      <c r="F167" s="7">
        <f>F168</f>
        <v>100</v>
      </c>
      <c r="G167" s="38"/>
      <c r="H167" s="38"/>
      <c r="I167" s="38"/>
      <c r="J167" s="38"/>
      <c r="K167" s="38"/>
      <c r="L167" s="38"/>
      <c r="M167" s="38"/>
      <c r="N167" s="38"/>
      <c r="O167" s="38"/>
      <c r="P167" s="38"/>
      <c r="Q167" s="38"/>
      <c r="R167" s="38"/>
      <c r="S167" s="38"/>
      <c r="T167" s="38"/>
      <c r="U167" s="38"/>
      <c r="V167" s="38"/>
    </row>
    <row r="168" spans="1:22" s="27" customFormat="1" ht="15.75" outlineLevel="6">
      <c r="A168" s="52" t="s">
        <v>95</v>
      </c>
      <c r="B168" s="53" t="s">
        <v>70</v>
      </c>
      <c r="C168" s="53" t="s">
        <v>273</v>
      </c>
      <c r="D168" s="53" t="s">
        <v>96</v>
      </c>
      <c r="E168" s="53"/>
      <c r="F168" s="54">
        <f>F169</f>
        <v>100</v>
      </c>
      <c r="G168" s="38"/>
      <c r="H168" s="38"/>
      <c r="I168" s="38"/>
      <c r="J168" s="38"/>
      <c r="K168" s="38"/>
      <c r="L168" s="38"/>
      <c r="M168" s="38"/>
      <c r="N168" s="38"/>
      <c r="O168" s="38"/>
      <c r="P168" s="38"/>
      <c r="Q168" s="38"/>
      <c r="R168" s="38"/>
      <c r="S168" s="38"/>
      <c r="T168" s="38"/>
      <c r="U168" s="38"/>
      <c r="V168" s="38"/>
    </row>
    <row r="169" spans="1:22" s="27" customFormat="1" ht="31.5" outlineLevel="6">
      <c r="A169" s="52" t="s">
        <v>97</v>
      </c>
      <c r="B169" s="53" t="s">
        <v>70</v>
      </c>
      <c r="C169" s="53" t="s">
        <v>273</v>
      </c>
      <c r="D169" s="53" t="s">
        <v>98</v>
      </c>
      <c r="E169" s="53"/>
      <c r="F169" s="54">
        <v>100</v>
      </c>
      <c r="G169" s="38"/>
      <c r="H169" s="38"/>
      <c r="I169" s="38"/>
      <c r="J169" s="38"/>
      <c r="K169" s="38"/>
      <c r="L169" s="38"/>
      <c r="M169" s="38"/>
      <c r="N169" s="38"/>
      <c r="O169" s="38"/>
      <c r="P169" s="38"/>
      <c r="Q169" s="38"/>
      <c r="R169" s="38"/>
      <c r="S169" s="38"/>
      <c r="T169" s="38"/>
      <c r="U169" s="38"/>
      <c r="V169" s="38"/>
    </row>
    <row r="170" spans="1:22" s="27" customFormat="1" ht="63" outlineLevel="6">
      <c r="A170" s="55" t="s">
        <v>387</v>
      </c>
      <c r="B170" s="19" t="s">
        <v>70</v>
      </c>
      <c r="C170" s="19" t="s">
        <v>358</v>
      </c>
      <c r="D170" s="19" t="s">
        <v>5</v>
      </c>
      <c r="E170" s="19"/>
      <c r="F170" s="89">
        <f>F171+F175+F173+F177</f>
        <v>11821.1</v>
      </c>
      <c r="G170" s="38"/>
      <c r="H170" s="38"/>
      <c r="I170" s="38"/>
      <c r="J170" s="38"/>
      <c r="K170" s="38"/>
      <c r="L170" s="38"/>
      <c r="M170" s="38"/>
      <c r="N170" s="38"/>
      <c r="O170" s="38"/>
      <c r="P170" s="38"/>
      <c r="Q170" s="38"/>
      <c r="R170" s="38"/>
      <c r="S170" s="38"/>
      <c r="T170" s="38"/>
      <c r="U170" s="38"/>
      <c r="V170" s="38"/>
    </row>
    <row r="171" spans="1:22" s="27" customFormat="1" ht="15.75" outlineLevel="6">
      <c r="A171" s="5" t="s">
        <v>119</v>
      </c>
      <c r="B171" s="6" t="s">
        <v>70</v>
      </c>
      <c r="C171" s="6" t="s">
        <v>354</v>
      </c>
      <c r="D171" s="6" t="s">
        <v>120</v>
      </c>
      <c r="E171" s="6"/>
      <c r="F171" s="90">
        <f>F172</f>
        <v>5752</v>
      </c>
      <c r="G171" s="38"/>
      <c r="H171" s="38"/>
      <c r="I171" s="38"/>
      <c r="J171" s="38"/>
      <c r="K171" s="38"/>
      <c r="L171" s="38"/>
      <c r="M171" s="38"/>
      <c r="N171" s="38"/>
      <c r="O171" s="38"/>
      <c r="P171" s="38"/>
      <c r="Q171" s="38"/>
      <c r="R171" s="38"/>
      <c r="S171" s="38"/>
      <c r="T171" s="38"/>
      <c r="U171" s="38"/>
      <c r="V171" s="38"/>
    </row>
    <row r="172" spans="1:22" s="27" customFormat="1" ht="47.25" outlineLevel="6">
      <c r="A172" s="61" t="s">
        <v>202</v>
      </c>
      <c r="B172" s="53" t="s">
        <v>70</v>
      </c>
      <c r="C172" s="53" t="s">
        <v>354</v>
      </c>
      <c r="D172" s="53" t="s">
        <v>84</v>
      </c>
      <c r="E172" s="53"/>
      <c r="F172" s="91">
        <v>5752</v>
      </c>
      <c r="G172" s="38"/>
      <c r="H172" s="38"/>
      <c r="I172" s="38"/>
      <c r="J172" s="38"/>
      <c r="K172" s="38"/>
      <c r="L172" s="38"/>
      <c r="M172" s="38"/>
      <c r="N172" s="38"/>
      <c r="O172" s="38"/>
      <c r="P172" s="38"/>
      <c r="Q172" s="38"/>
      <c r="R172" s="38"/>
      <c r="S172" s="38"/>
      <c r="T172" s="38"/>
      <c r="U172" s="38"/>
      <c r="V172" s="38"/>
    </row>
    <row r="173" spans="1:22" s="27" customFormat="1" ht="15.75" outlineLevel="6">
      <c r="A173" s="5" t="s">
        <v>119</v>
      </c>
      <c r="B173" s="6" t="s">
        <v>70</v>
      </c>
      <c r="C173" s="6" t="s">
        <v>359</v>
      </c>
      <c r="D173" s="6" t="s">
        <v>120</v>
      </c>
      <c r="E173" s="53"/>
      <c r="F173" s="90">
        <f>F174</f>
        <v>209.915</v>
      </c>
      <c r="G173" s="38"/>
      <c r="H173" s="38"/>
      <c r="I173" s="38"/>
      <c r="J173" s="38"/>
      <c r="K173" s="38"/>
      <c r="L173" s="38"/>
      <c r="M173" s="38"/>
      <c r="N173" s="38"/>
      <c r="O173" s="38"/>
      <c r="P173" s="38"/>
      <c r="Q173" s="38"/>
      <c r="R173" s="38"/>
      <c r="S173" s="38"/>
      <c r="T173" s="38"/>
      <c r="U173" s="38"/>
      <c r="V173" s="38"/>
    </row>
    <row r="174" spans="1:22" s="27" customFormat="1" ht="15.75" outlineLevel="6">
      <c r="A174" s="64" t="s">
        <v>85</v>
      </c>
      <c r="B174" s="53" t="s">
        <v>70</v>
      </c>
      <c r="C174" s="53" t="s">
        <v>359</v>
      </c>
      <c r="D174" s="53" t="s">
        <v>86</v>
      </c>
      <c r="E174" s="53"/>
      <c r="F174" s="91">
        <v>209.915</v>
      </c>
      <c r="G174" s="38"/>
      <c r="H174" s="38"/>
      <c r="I174" s="38"/>
      <c r="J174" s="38"/>
      <c r="K174" s="38"/>
      <c r="L174" s="38"/>
      <c r="M174" s="38"/>
      <c r="N174" s="38"/>
      <c r="O174" s="38"/>
      <c r="P174" s="38"/>
      <c r="Q174" s="38"/>
      <c r="R174" s="38"/>
      <c r="S174" s="38"/>
      <c r="T174" s="38"/>
      <c r="U174" s="38"/>
      <c r="V174" s="38"/>
    </row>
    <row r="175" spans="1:22" s="27" customFormat="1" ht="15.75" outlineLevel="6">
      <c r="A175" s="5" t="s">
        <v>119</v>
      </c>
      <c r="B175" s="6" t="s">
        <v>70</v>
      </c>
      <c r="C175" s="6" t="s">
        <v>357</v>
      </c>
      <c r="D175" s="6" t="s">
        <v>120</v>
      </c>
      <c r="E175" s="6"/>
      <c r="F175" s="90">
        <f>F176</f>
        <v>5375.6</v>
      </c>
      <c r="G175" s="38"/>
      <c r="H175" s="38"/>
      <c r="I175" s="38"/>
      <c r="J175" s="38"/>
      <c r="K175" s="38"/>
      <c r="L175" s="38"/>
      <c r="M175" s="38"/>
      <c r="N175" s="38"/>
      <c r="O175" s="38"/>
      <c r="P175" s="38"/>
      <c r="Q175" s="38"/>
      <c r="R175" s="38"/>
      <c r="S175" s="38"/>
      <c r="T175" s="38"/>
      <c r="U175" s="38"/>
      <c r="V175" s="38"/>
    </row>
    <row r="176" spans="1:22" s="27" customFormat="1" ht="47.25" outlineLevel="6">
      <c r="A176" s="61" t="s">
        <v>202</v>
      </c>
      <c r="B176" s="53" t="s">
        <v>70</v>
      </c>
      <c r="C176" s="53" t="s">
        <v>357</v>
      </c>
      <c r="D176" s="53" t="s">
        <v>84</v>
      </c>
      <c r="E176" s="53"/>
      <c r="F176" s="54">
        <v>5375.6</v>
      </c>
      <c r="G176" s="38"/>
      <c r="H176" s="38"/>
      <c r="I176" s="38"/>
      <c r="J176" s="38"/>
      <c r="K176" s="38"/>
      <c r="L176" s="38"/>
      <c r="M176" s="38"/>
      <c r="N176" s="38"/>
      <c r="O176" s="38"/>
      <c r="P176" s="38"/>
      <c r="Q176" s="38"/>
      <c r="R176" s="38"/>
      <c r="S176" s="38"/>
      <c r="T176" s="38"/>
      <c r="U176" s="38"/>
      <c r="V176" s="38"/>
    </row>
    <row r="177" spans="1:22" s="27" customFormat="1" ht="15.75" outlineLevel="6">
      <c r="A177" s="5" t="s">
        <v>119</v>
      </c>
      <c r="B177" s="6" t="s">
        <v>70</v>
      </c>
      <c r="C177" s="6" t="s">
        <v>368</v>
      </c>
      <c r="D177" s="6" t="s">
        <v>120</v>
      </c>
      <c r="E177" s="53"/>
      <c r="F177" s="90">
        <f>F178</f>
        <v>483.585</v>
      </c>
      <c r="G177" s="38"/>
      <c r="H177" s="38"/>
      <c r="I177" s="38"/>
      <c r="J177" s="38"/>
      <c r="K177" s="38"/>
      <c r="L177" s="38"/>
      <c r="M177" s="38"/>
      <c r="N177" s="38"/>
      <c r="O177" s="38"/>
      <c r="P177" s="38"/>
      <c r="Q177" s="38"/>
      <c r="R177" s="38"/>
      <c r="S177" s="38"/>
      <c r="T177" s="38"/>
      <c r="U177" s="38"/>
      <c r="V177" s="38"/>
    </row>
    <row r="178" spans="1:22" s="27" customFormat="1" ht="15.75" outlineLevel="6">
      <c r="A178" s="64" t="s">
        <v>85</v>
      </c>
      <c r="B178" s="53" t="s">
        <v>70</v>
      </c>
      <c r="C178" s="53" t="s">
        <v>368</v>
      </c>
      <c r="D178" s="53" t="s">
        <v>86</v>
      </c>
      <c r="E178" s="53"/>
      <c r="F178" s="91">
        <v>483.585</v>
      </c>
      <c r="G178" s="38"/>
      <c r="H178" s="38"/>
      <c r="I178" s="38"/>
      <c r="J178" s="38"/>
      <c r="K178" s="38"/>
      <c r="L178" s="38"/>
      <c r="M178" s="38"/>
      <c r="N178" s="38"/>
      <c r="O178" s="38"/>
      <c r="P178" s="38"/>
      <c r="Q178" s="38"/>
      <c r="R178" s="38"/>
      <c r="S178" s="38"/>
      <c r="T178" s="38"/>
      <c r="U178" s="38"/>
      <c r="V178" s="38"/>
    </row>
    <row r="179" spans="1:22" s="27" customFormat="1" ht="15.75" outlineLevel="6">
      <c r="A179" s="70" t="s">
        <v>148</v>
      </c>
      <c r="B179" s="33" t="s">
        <v>149</v>
      </c>
      <c r="C179" s="33" t="s">
        <v>247</v>
      </c>
      <c r="D179" s="33" t="s">
        <v>5</v>
      </c>
      <c r="E179" s="48"/>
      <c r="F179" s="71">
        <f>F180</f>
        <v>1624</v>
      </c>
      <c r="G179" s="38"/>
      <c r="H179" s="38"/>
      <c r="I179" s="38"/>
      <c r="J179" s="38"/>
      <c r="K179" s="38"/>
      <c r="L179" s="38"/>
      <c r="M179" s="38"/>
      <c r="N179" s="38"/>
      <c r="O179" s="38"/>
      <c r="P179" s="38"/>
      <c r="Q179" s="38"/>
      <c r="R179" s="38"/>
      <c r="S179" s="38"/>
      <c r="T179" s="38"/>
      <c r="U179" s="38"/>
      <c r="V179" s="38"/>
    </row>
    <row r="180" spans="1:25" ht="15.75" outlineLevel="6">
      <c r="A180" s="72" t="s">
        <v>82</v>
      </c>
      <c r="B180" s="9" t="s">
        <v>83</v>
      </c>
      <c r="C180" s="9" t="s">
        <v>247</v>
      </c>
      <c r="D180" s="9" t="s">
        <v>5</v>
      </c>
      <c r="E180" s="73" t="s">
        <v>5</v>
      </c>
      <c r="F180" s="74">
        <f>F181</f>
        <v>1624</v>
      </c>
      <c r="G180" s="34" t="e">
        <f>#REF!</f>
        <v>#REF!</v>
      </c>
      <c r="H180" s="34" t="e">
        <f>#REF!</f>
        <v>#REF!</v>
      </c>
      <c r="I180" s="34" t="e">
        <f>#REF!</f>
        <v>#REF!</v>
      </c>
      <c r="J180" s="34" t="e">
        <f>#REF!</f>
        <v>#REF!</v>
      </c>
      <c r="K180" s="34" t="e">
        <f>#REF!</f>
        <v>#REF!</v>
      </c>
      <c r="L180" s="34" t="e">
        <f>#REF!</f>
        <v>#REF!</v>
      </c>
      <c r="M180" s="34" t="e">
        <f>#REF!</f>
        <v>#REF!</v>
      </c>
      <c r="N180" s="34" t="e">
        <f>#REF!</f>
        <v>#REF!</v>
      </c>
      <c r="O180" s="34" t="e">
        <f>#REF!</f>
        <v>#REF!</v>
      </c>
      <c r="P180" s="34" t="e">
        <f>#REF!</f>
        <v>#REF!</v>
      </c>
      <c r="Q180" s="34" t="e">
        <f>#REF!</f>
        <v>#REF!</v>
      </c>
      <c r="R180" s="34" t="e">
        <f>#REF!</f>
        <v>#REF!</v>
      </c>
      <c r="S180" s="34" t="e">
        <f>#REF!</f>
        <v>#REF!</v>
      </c>
      <c r="T180" s="34" t="e">
        <f>#REF!</f>
        <v>#REF!</v>
      </c>
      <c r="U180" s="34" t="e">
        <f>#REF!</f>
        <v>#REF!</v>
      </c>
      <c r="V180" s="39" t="e">
        <f>#REF!</f>
        <v>#REF!</v>
      </c>
      <c r="W180" s="51"/>
      <c r="X180" s="43"/>
      <c r="Y180" s="44"/>
    </row>
    <row r="181" spans="1:25" ht="31.5" outlineLevel="6">
      <c r="A181" s="22" t="s">
        <v>134</v>
      </c>
      <c r="B181" s="12" t="s">
        <v>83</v>
      </c>
      <c r="C181" s="12" t="s">
        <v>248</v>
      </c>
      <c r="D181" s="12" t="s">
        <v>5</v>
      </c>
      <c r="E181" s="49"/>
      <c r="F181" s="35">
        <f>F182</f>
        <v>1624</v>
      </c>
      <c r="G181" s="35"/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  <c r="S181" s="35"/>
      <c r="T181" s="35"/>
      <c r="U181" s="35"/>
      <c r="V181" s="40"/>
      <c r="W181" s="45"/>
      <c r="X181" s="46"/>
      <c r="Y181" s="44"/>
    </row>
    <row r="182" spans="1:25" ht="31.5" outlineLevel="6">
      <c r="A182" s="22" t="s">
        <v>136</v>
      </c>
      <c r="B182" s="12" t="s">
        <v>83</v>
      </c>
      <c r="C182" s="12" t="s">
        <v>249</v>
      </c>
      <c r="D182" s="12" t="s">
        <v>5</v>
      </c>
      <c r="E182" s="49"/>
      <c r="F182" s="35">
        <f>F183</f>
        <v>1624</v>
      </c>
      <c r="G182" s="35"/>
      <c r="H182" s="35"/>
      <c r="I182" s="35"/>
      <c r="J182" s="35"/>
      <c r="K182" s="35"/>
      <c r="L182" s="35"/>
      <c r="M182" s="35"/>
      <c r="N182" s="35"/>
      <c r="O182" s="35"/>
      <c r="P182" s="35"/>
      <c r="Q182" s="35"/>
      <c r="R182" s="35"/>
      <c r="S182" s="35"/>
      <c r="T182" s="35"/>
      <c r="U182" s="35"/>
      <c r="V182" s="40"/>
      <c r="W182" s="45"/>
      <c r="X182" s="46"/>
      <c r="Y182" s="44"/>
    </row>
    <row r="183" spans="1:25" ht="31.5" outlineLevel="6">
      <c r="A183" s="58" t="s">
        <v>41</v>
      </c>
      <c r="B183" s="19" t="s">
        <v>83</v>
      </c>
      <c r="C183" s="19" t="s">
        <v>274</v>
      </c>
      <c r="D183" s="19" t="s">
        <v>5</v>
      </c>
      <c r="E183" s="59" t="s">
        <v>5</v>
      </c>
      <c r="F183" s="60">
        <f>F184</f>
        <v>1624</v>
      </c>
      <c r="G183" s="36">
        <f>G184</f>
        <v>1397.92</v>
      </c>
      <c r="H183" s="36">
        <f aca="true" t="shared" si="19" ref="H183:V183">H184</f>
        <v>0</v>
      </c>
      <c r="I183" s="36">
        <f t="shared" si="19"/>
        <v>0</v>
      </c>
      <c r="J183" s="36">
        <f t="shared" si="19"/>
        <v>0</v>
      </c>
      <c r="K183" s="36">
        <f t="shared" si="19"/>
        <v>0</v>
      </c>
      <c r="L183" s="36">
        <f t="shared" si="19"/>
        <v>0</v>
      </c>
      <c r="M183" s="36">
        <f t="shared" si="19"/>
        <v>0</v>
      </c>
      <c r="N183" s="36">
        <f t="shared" si="19"/>
        <v>0</v>
      </c>
      <c r="O183" s="36">
        <f t="shared" si="19"/>
        <v>0</v>
      </c>
      <c r="P183" s="36">
        <f t="shared" si="19"/>
        <v>0</v>
      </c>
      <c r="Q183" s="36">
        <f t="shared" si="19"/>
        <v>0</v>
      </c>
      <c r="R183" s="36">
        <f t="shared" si="19"/>
        <v>0</v>
      </c>
      <c r="S183" s="36">
        <f t="shared" si="19"/>
        <v>0</v>
      </c>
      <c r="T183" s="36">
        <f t="shared" si="19"/>
        <v>0</v>
      </c>
      <c r="U183" s="36">
        <f t="shared" si="19"/>
        <v>0</v>
      </c>
      <c r="V183" s="41">
        <f t="shared" si="19"/>
        <v>0</v>
      </c>
      <c r="W183" s="42"/>
      <c r="X183" s="43"/>
      <c r="Y183" s="44"/>
    </row>
    <row r="184" spans="1:25" ht="15.75" outlineLevel="6">
      <c r="A184" s="26" t="s">
        <v>114</v>
      </c>
      <c r="B184" s="6" t="s">
        <v>83</v>
      </c>
      <c r="C184" s="6" t="s">
        <v>274</v>
      </c>
      <c r="D184" s="6" t="s">
        <v>115</v>
      </c>
      <c r="E184" s="50" t="s">
        <v>18</v>
      </c>
      <c r="F184" s="36">
        <v>1624</v>
      </c>
      <c r="G184" s="36">
        <v>1397.92</v>
      </c>
      <c r="H184" s="37"/>
      <c r="I184" s="20"/>
      <c r="J184" s="20"/>
      <c r="K184" s="20"/>
      <c r="L184" s="20"/>
      <c r="M184" s="20"/>
      <c r="N184" s="20"/>
      <c r="O184" s="20"/>
      <c r="P184" s="20"/>
      <c r="Q184" s="20"/>
      <c r="R184" s="20"/>
      <c r="S184" s="20"/>
      <c r="T184" s="20"/>
      <c r="U184" s="20"/>
      <c r="V184" s="38"/>
      <c r="W184" s="42"/>
      <c r="X184" s="47"/>
      <c r="Y184" s="44"/>
    </row>
    <row r="185" spans="1:22" s="27" customFormat="1" ht="32.25" customHeight="1" outlineLevel="6">
      <c r="A185" s="16" t="s">
        <v>58</v>
      </c>
      <c r="B185" s="17" t="s">
        <v>57</v>
      </c>
      <c r="C185" s="17" t="s">
        <v>247</v>
      </c>
      <c r="D185" s="17" t="s">
        <v>5</v>
      </c>
      <c r="E185" s="17"/>
      <c r="F185" s="18">
        <f aca="true" t="shared" si="20" ref="F185:F190">F186</f>
        <v>50</v>
      </c>
      <c r="G185" s="18">
        <f aca="true" t="shared" si="21" ref="G185:V185">G186</f>
        <v>0</v>
      </c>
      <c r="H185" s="18">
        <f t="shared" si="21"/>
        <v>0</v>
      </c>
      <c r="I185" s="18">
        <f t="shared" si="21"/>
        <v>0</v>
      </c>
      <c r="J185" s="18">
        <f t="shared" si="21"/>
        <v>0</v>
      </c>
      <c r="K185" s="18">
        <f t="shared" si="21"/>
        <v>0</v>
      </c>
      <c r="L185" s="18">
        <f t="shared" si="21"/>
        <v>0</v>
      </c>
      <c r="M185" s="18">
        <f t="shared" si="21"/>
        <v>0</v>
      </c>
      <c r="N185" s="18">
        <f t="shared" si="21"/>
        <v>0</v>
      </c>
      <c r="O185" s="18">
        <f t="shared" si="21"/>
        <v>0</v>
      </c>
      <c r="P185" s="18">
        <f t="shared" si="21"/>
        <v>0</v>
      </c>
      <c r="Q185" s="18">
        <f t="shared" si="21"/>
        <v>0</v>
      </c>
      <c r="R185" s="18">
        <f t="shared" si="21"/>
        <v>0</v>
      </c>
      <c r="S185" s="18">
        <f t="shared" si="21"/>
        <v>0</v>
      </c>
      <c r="T185" s="18">
        <f t="shared" si="21"/>
        <v>0</v>
      </c>
      <c r="U185" s="18">
        <f t="shared" si="21"/>
        <v>0</v>
      </c>
      <c r="V185" s="18">
        <f t="shared" si="21"/>
        <v>0</v>
      </c>
    </row>
    <row r="186" spans="1:22" s="27" customFormat="1" ht="48" customHeight="1" outlineLevel="3">
      <c r="A186" s="8" t="s">
        <v>34</v>
      </c>
      <c r="B186" s="9" t="s">
        <v>10</v>
      </c>
      <c r="C186" s="9" t="s">
        <v>247</v>
      </c>
      <c r="D186" s="9" t="s">
        <v>5</v>
      </c>
      <c r="E186" s="9"/>
      <c r="F186" s="10">
        <f t="shared" si="20"/>
        <v>50</v>
      </c>
      <c r="G186" s="10">
        <f aca="true" t="shared" si="22" ref="G186:V186">G188</f>
        <v>0</v>
      </c>
      <c r="H186" s="10">
        <f t="shared" si="22"/>
        <v>0</v>
      </c>
      <c r="I186" s="10">
        <f t="shared" si="22"/>
        <v>0</v>
      </c>
      <c r="J186" s="10">
        <f t="shared" si="22"/>
        <v>0</v>
      </c>
      <c r="K186" s="10">
        <f t="shared" si="22"/>
        <v>0</v>
      </c>
      <c r="L186" s="10">
        <f t="shared" si="22"/>
        <v>0</v>
      </c>
      <c r="M186" s="10">
        <f t="shared" si="22"/>
        <v>0</v>
      </c>
      <c r="N186" s="10">
        <f t="shared" si="22"/>
        <v>0</v>
      </c>
      <c r="O186" s="10">
        <f t="shared" si="22"/>
        <v>0</v>
      </c>
      <c r="P186" s="10">
        <f t="shared" si="22"/>
        <v>0</v>
      </c>
      <c r="Q186" s="10">
        <f t="shared" si="22"/>
        <v>0</v>
      </c>
      <c r="R186" s="10">
        <f t="shared" si="22"/>
        <v>0</v>
      </c>
      <c r="S186" s="10">
        <f t="shared" si="22"/>
        <v>0</v>
      </c>
      <c r="T186" s="10">
        <f t="shared" si="22"/>
        <v>0</v>
      </c>
      <c r="U186" s="10">
        <f t="shared" si="22"/>
        <v>0</v>
      </c>
      <c r="V186" s="10">
        <f t="shared" si="22"/>
        <v>0</v>
      </c>
    </row>
    <row r="187" spans="1:22" s="27" customFormat="1" ht="34.5" customHeight="1" outlineLevel="3">
      <c r="A187" s="22" t="s">
        <v>134</v>
      </c>
      <c r="B187" s="9" t="s">
        <v>10</v>
      </c>
      <c r="C187" s="9" t="s">
        <v>248</v>
      </c>
      <c r="D187" s="9" t="s">
        <v>5</v>
      </c>
      <c r="E187" s="9"/>
      <c r="F187" s="10">
        <f t="shared" si="20"/>
        <v>50</v>
      </c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</row>
    <row r="188" spans="1:22" s="27" customFormat="1" ht="30.75" customHeight="1" outlineLevel="3">
      <c r="A188" s="22" t="s">
        <v>136</v>
      </c>
      <c r="B188" s="12" t="s">
        <v>10</v>
      </c>
      <c r="C188" s="12" t="s">
        <v>249</v>
      </c>
      <c r="D188" s="12" t="s">
        <v>5</v>
      </c>
      <c r="E188" s="12"/>
      <c r="F188" s="13">
        <f t="shared" si="20"/>
        <v>50</v>
      </c>
      <c r="G188" s="13">
        <f aca="true" t="shared" si="23" ref="G188:V189">G189</f>
        <v>0</v>
      </c>
      <c r="H188" s="13">
        <f t="shared" si="23"/>
        <v>0</v>
      </c>
      <c r="I188" s="13">
        <f t="shared" si="23"/>
        <v>0</v>
      </c>
      <c r="J188" s="13">
        <f t="shared" si="23"/>
        <v>0</v>
      </c>
      <c r="K188" s="13">
        <f t="shared" si="23"/>
        <v>0</v>
      </c>
      <c r="L188" s="13">
        <f t="shared" si="23"/>
        <v>0</v>
      </c>
      <c r="M188" s="13">
        <f t="shared" si="23"/>
        <v>0</v>
      </c>
      <c r="N188" s="13">
        <f t="shared" si="23"/>
        <v>0</v>
      </c>
      <c r="O188" s="13">
        <f t="shared" si="23"/>
        <v>0</v>
      </c>
      <c r="P188" s="13">
        <f t="shared" si="23"/>
        <v>0</v>
      </c>
      <c r="Q188" s="13">
        <f t="shared" si="23"/>
        <v>0</v>
      </c>
      <c r="R188" s="13">
        <f t="shared" si="23"/>
        <v>0</v>
      </c>
      <c r="S188" s="13">
        <f t="shared" si="23"/>
        <v>0</v>
      </c>
      <c r="T188" s="13">
        <f t="shared" si="23"/>
        <v>0</v>
      </c>
      <c r="U188" s="13">
        <f t="shared" si="23"/>
        <v>0</v>
      </c>
      <c r="V188" s="13">
        <f t="shared" si="23"/>
        <v>0</v>
      </c>
    </row>
    <row r="189" spans="1:22" s="27" customFormat="1" ht="32.25" customHeight="1" outlineLevel="4">
      <c r="A189" s="55" t="s">
        <v>150</v>
      </c>
      <c r="B189" s="19" t="s">
        <v>10</v>
      </c>
      <c r="C189" s="19" t="s">
        <v>275</v>
      </c>
      <c r="D189" s="19" t="s">
        <v>5</v>
      </c>
      <c r="E189" s="19"/>
      <c r="F189" s="20">
        <f t="shared" si="20"/>
        <v>50</v>
      </c>
      <c r="G189" s="7">
        <f t="shared" si="23"/>
        <v>0</v>
      </c>
      <c r="H189" s="7">
        <f t="shared" si="23"/>
        <v>0</v>
      </c>
      <c r="I189" s="7">
        <f t="shared" si="23"/>
        <v>0</v>
      </c>
      <c r="J189" s="7">
        <f t="shared" si="23"/>
        <v>0</v>
      </c>
      <c r="K189" s="7">
        <f t="shared" si="23"/>
        <v>0</v>
      </c>
      <c r="L189" s="7">
        <f t="shared" si="23"/>
        <v>0</v>
      </c>
      <c r="M189" s="7">
        <f t="shared" si="23"/>
        <v>0</v>
      </c>
      <c r="N189" s="7">
        <f t="shared" si="23"/>
        <v>0</v>
      </c>
      <c r="O189" s="7">
        <f t="shared" si="23"/>
        <v>0</v>
      </c>
      <c r="P189" s="7">
        <f t="shared" si="23"/>
        <v>0</v>
      </c>
      <c r="Q189" s="7">
        <f t="shared" si="23"/>
        <v>0</v>
      </c>
      <c r="R189" s="7">
        <f t="shared" si="23"/>
        <v>0</v>
      </c>
      <c r="S189" s="7">
        <f t="shared" si="23"/>
        <v>0</v>
      </c>
      <c r="T189" s="7">
        <f t="shared" si="23"/>
        <v>0</v>
      </c>
      <c r="U189" s="7">
        <f t="shared" si="23"/>
        <v>0</v>
      </c>
      <c r="V189" s="7">
        <f t="shared" si="23"/>
        <v>0</v>
      </c>
    </row>
    <row r="190" spans="1:22" s="27" customFormat="1" ht="15.75" outlineLevel="5">
      <c r="A190" s="5" t="s">
        <v>95</v>
      </c>
      <c r="B190" s="6" t="s">
        <v>10</v>
      </c>
      <c r="C190" s="6" t="s">
        <v>275</v>
      </c>
      <c r="D190" s="6" t="s">
        <v>96</v>
      </c>
      <c r="E190" s="6"/>
      <c r="F190" s="7">
        <f t="shared" si="20"/>
        <v>50</v>
      </c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</row>
    <row r="191" spans="1:22" s="27" customFormat="1" ht="31.5" outlineLevel="5">
      <c r="A191" s="52" t="s">
        <v>97</v>
      </c>
      <c r="B191" s="53" t="s">
        <v>10</v>
      </c>
      <c r="C191" s="53" t="s">
        <v>275</v>
      </c>
      <c r="D191" s="53" t="s">
        <v>98</v>
      </c>
      <c r="E191" s="53"/>
      <c r="F191" s="54">
        <v>50</v>
      </c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</row>
    <row r="192" spans="1:22" s="27" customFormat="1" ht="18.75" outlineLevel="6">
      <c r="A192" s="16" t="s">
        <v>56</v>
      </c>
      <c r="B192" s="17" t="s">
        <v>55</v>
      </c>
      <c r="C192" s="17" t="s">
        <v>247</v>
      </c>
      <c r="D192" s="17" t="s">
        <v>5</v>
      </c>
      <c r="E192" s="17"/>
      <c r="F192" s="86">
        <f>F202+F222+F193</f>
        <v>27961.605760000002</v>
      </c>
      <c r="G192" s="18" t="e">
        <f aca="true" t="shared" si="24" ref="G192:V192">G202+G222</f>
        <v>#REF!</v>
      </c>
      <c r="H192" s="18" t="e">
        <f t="shared" si="24"/>
        <v>#REF!</v>
      </c>
      <c r="I192" s="18" t="e">
        <f t="shared" si="24"/>
        <v>#REF!</v>
      </c>
      <c r="J192" s="18" t="e">
        <f t="shared" si="24"/>
        <v>#REF!</v>
      </c>
      <c r="K192" s="18" t="e">
        <f t="shared" si="24"/>
        <v>#REF!</v>
      </c>
      <c r="L192" s="18" t="e">
        <f t="shared" si="24"/>
        <v>#REF!</v>
      </c>
      <c r="M192" s="18" t="e">
        <f t="shared" si="24"/>
        <v>#REF!</v>
      </c>
      <c r="N192" s="18" t="e">
        <f t="shared" si="24"/>
        <v>#REF!</v>
      </c>
      <c r="O192" s="18" t="e">
        <f t="shared" si="24"/>
        <v>#REF!</v>
      </c>
      <c r="P192" s="18" t="e">
        <f t="shared" si="24"/>
        <v>#REF!</v>
      </c>
      <c r="Q192" s="18" t="e">
        <f t="shared" si="24"/>
        <v>#REF!</v>
      </c>
      <c r="R192" s="18" t="e">
        <f t="shared" si="24"/>
        <v>#REF!</v>
      </c>
      <c r="S192" s="18" t="e">
        <f t="shared" si="24"/>
        <v>#REF!</v>
      </c>
      <c r="T192" s="18" t="e">
        <f t="shared" si="24"/>
        <v>#REF!</v>
      </c>
      <c r="U192" s="18" t="e">
        <f t="shared" si="24"/>
        <v>#REF!</v>
      </c>
      <c r="V192" s="18" t="e">
        <f t="shared" si="24"/>
        <v>#REF!</v>
      </c>
    </row>
    <row r="193" spans="1:22" s="27" customFormat="1" ht="18.75" outlineLevel="6">
      <c r="A193" s="75" t="s">
        <v>210</v>
      </c>
      <c r="B193" s="9" t="s">
        <v>212</v>
      </c>
      <c r="C193" s="9" t="s">
        <v>247</v>
      </c>
      <c r="D193" s="9" t="s">
        <v>5</v>
      </c>
      <c r="E193" s="9"/>
      <c r="F193" s="87">
        <f>F194</f>
        <v>1629.078</v>
      </c>
      <c r="G193" s="18"/>
      <c r="H193" s="18"/>
      <c r="I193" s="18"/>
      <c r="J193" s="18"/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18"/>
    </row>
    <row r="194" spans="1:22" s="27" customFormat="1" ht="31.5" outlineLevel="6">
      <c r="A194" s="22" t="s">
        <v>134</v>
      </c>
      <c r="B194" s="9" t="s">
        <v>212</v>
      </c>
      <c r="C194" s="9" t="s">
        <v>248</v>
      </c>
      <c r="D194" s="9" t="s">
        <v>5</v>
      </c>
      <c r="E194" s="9"/>
      <c r="F194" s="87">
        <f>F195</f>
        <v>1629.078</v>
      </c>
      <c r="G194" s="18"/>
      <c r="H194" s="18"/>
      <c r="I194" s="18"/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18"/>
    </row>
    <row r="195" spans="1:22" s="27" customFormat="1" ht="31.5" outlineLevel="6">
      <c r="A195" s="22" t="s">
        <v>136</v>
      </c>
      <c r="B195" s="9" t="s">
        <v>212</v>
      </c>
      <c r="C195" s="9" t="s">
        <v>249</v>
      </c>
      <c r="D195" s="9" t="s">
        <v>5</v>
      </c>
      <c r="E195" s="9"/>
      <c r="F195" s="87">
        <f>F199+F196</f>
        <v>1629.078</v>
      </c>
      <c r="G195" s="18"/>
      <c r="H195" s="18"/>
      <c r="I195" s="18"/>
      <c r="J195" s="18"/>
      <c r="K195" s="18"/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18"/>
    </row>
    <row r="196" spans="1:22" s="27" customFormat="1" ht="47.25" outlineLevel="6">
      <c r="A196" s="69" t="s">
        <v>379</v>
      </c>
      <c r="B196" s="19" t="s">
        <v>212</v>
      </c>
      <c r="C196" s="19" t="s">
        <v>378</v>
      </c>
      <c r="D196" s="19" t="s">
        <v>5</v>
      </c>
      <c r="E196" s="19"/>
      <c r="F196" s="89">
        <f>F197</f>
        <v>1243.68</v>
      </c>
      <c r="G196" s="18"/>
      <c r="H196" s="18"/>
      <c r="I196" s="18"/>
      <c r="J196" s="18"/>
      <c r="K196" s="18"/>
      <c r="L196" s="18"/>
      <c r="M196" s="18"/>
      <c r="N196" s="18"/>
      <c r="O196" s="18"/>
      <c r="P196" s="18"/>
      <c r="Q196" s="18"/>
      <c r="R196" s="18"/>
      <c r="S196" s="18"/>
      <c r="T196" s="18"/>
      <c r="U196" s="18"/>
      <c r="V196" s="18"/>
    </row>
    <row r="197" spans="1:22" s="27" customFormat="1" ht="18.75" outlineLevel="6">
      <c r="A197" s="5" t="s">
        <v>95</v>
      </c>
      <c r="B197" s="6" t="s">
        <v>212</v>
      </c>
      <c r="C197" s="6" t="s">
        <v>378</v>
      </c>
      <c r="D197" s="6" t="s">
        <v>96</v>
      </c>
      <c r="E197" s="6"/>
      <c r="F197" s="90">
        <f>F198</f>
        <v>1243.68</v>
      </c>
      <c r="G197" s="18"/>
      <c r="H197" s="18"/>
      <c r="I197" s="18"/>
      <c r="J197" s="18"/>
      <c r="K197" s="18"/>
      <c r="L197" s="18"/>
      <c r="M197" s="18"/>
      <c r="N197" s="18"/>
      <c r="O197" s="18"/>
      <c r="P197" s="18"/>
      <c r="Q197" s="18"/>
      <c r="R197" s="18"/>
      <c r="S197" s="18"/>
      <c r="T197" s="18"/>
      <c r="U197" s="18"/>
      <c r="V197" s="18"/>
    </row>
    <row r="198" spans="1:22" s="27" customFormat="1" ht="31.5" outlineLevel="6">
      <c r="A198" s="52" t="s">
        <v>97</v>
      </c>
      <c r="B198" s="104" t="s">
        <v>212</v>
      </c>
      <c r="C198" s="104" t="s">
        <v>378</v>
      </c>
      <c r="D198" s="104" t="s">
        <v>98</v>
      </c>
      <c r="E198" s="104"/>
      <c r="F198" s="105">
        <v>1243.68</v>
      </c>
      <c r="G198" s="18"/>
      <c r="H198" s="18"/>
      <c r="I198" s="18"/>
      <c r="J198" s="18"/>
      <c r="K198" s="18"/>
      <c r="L198" s="18"/>
      <c r="M198" s="18"/>
      <c r="N198" s="18"/>
      <c r="O198" s="18"/>
      <c r="P198" s="18"/>
      <c r="Q198" s="18"/>
      <c r="R198" s="18"/>
      <c r="S198" s="18"/>
      <c r="T198" s="18"/>
      <c r="U198" s="18"/>
      <c r="V198" s="18"/>
    </row>
    <row r="199" spans="1:22" s="27" customFormat="1" ht="47.25" outlineLevel="6">
      <c r="A199" s="69" t="s">
        <v>211</v>
      </c>
      <c r="B199" s="19" t="s">
        <v>212</v>
      </c>
      <c r="C199" s="19" t="s">
        <v>276</v>
      </c>
      <c r="D199" s="19" t="s">
        <v>5</v>
      </c>
      <c r="E199" s="19"/>
      <c r="F199" s="89">
        <f>F200</f>
        <v>385.398</v>
      </c>
      <c r="G199" s="18"/>
      <c r="H199" s="18"/>
      <c r="I199" s="18"/>
      <c r="J199" s="18"/>
      <c r="K199" s="18"/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18"/>
    </row>
    <row r="200" spans="1:22" s="27" customFormat="1" ht="18.75" outlineLevel="6">
      <c r="A200" s="5" t="s">
        <v>95</v>
      </c>
      <c r="B200" s="6" t="s">
        <v>212</v>
      </c>
      <c r="C200" s="6" t="s">
        <v>276</v>
      </c>
      <c r="D200" s="6" t="s">
        <v>96</v>
      </c>
      <c r="E200" s="6"/>
      <c r="F200" s="90">
        <f>F201</f>
        <v>385.398</v>
      </c>
      <c r="G200" s="18"/>
      <c r="H200" s="18"/>
      <c r="I200" s="18"/>
      <c r="J200" s="18"/>
      <c r="K200" s="18"/>
      <c r="L200" s="18"/>
      <c r="M200" s="18"/>
      <c r="N200" s="18"/>
      <c r="O200" s="18"/>
      <c r="P200" s="18"/>
      <c r="Q200" s="18"/>
      <c r="R200" s="18"/>
      <c r="S200" s="18"/>
      <c r="T200" s="18"/>
      <c r="U200" s="18"/>
      <c r="V200" s="18"/>
    </row>
    <row r="201" spans="1:22" s="27" customFormat="1" ht="31.5" outlineLevel="6">
      <c r="A201" s="52" t="s">
        <v>97</v>
      </c>
      <c r="B201" s="53" t="s">
        <v>212</v>
      </c>
      <c r="C201" s="53" t="s">
        <v>276</v>
      </c>
      <c r="D201" s="53" t="s">
        <v>98</v>
      </c>
      <c r="E201" s="53"/>
      <c r="F201" s="91">
        <v>385.398</v>
      </c>
      <c r="G201" s="18"/>
      <c r="H201" s="18"/>
      <c r="I201" s="18"/>
      <c r="J201" s="18"/>
      <c r="K201" s="18"/>
      <c r="L201" s="18"/>
      <c r="M201" s="18"/>
      <c r="N201" s="18"/>
      <c r="O201" s="18"/>
      <c r="P201" s="18"/>
      <c r="Q201" s="18"/>
      <c r="R201" s="18"/>
      <c r="S201" s="18"/>
      <c r="T201" s="18"/>
      <c r="U201" s="18"/>
      <c r="V201" s="18"/>
    </row>
    <row r="202" spans="1:22" s="27" customFormat="1" ht="15.75" outlineLevel="6">
      <c r="A202" s="22" t="s">
        <v>62</v>
      </c>
      <c r="B202" s="9" t="s">
        <v>61</v>
      </c>
      <c r="C202" s="9" t="s">
        <v>247</v>
      </c>
      <c r="D202" s="9" t="s">
        <v>5</v>
      </c>
      <c r="E202" s="9"/>
      <c r="F202" s="87">
        <f>F203+F215</f>
        <v>25702.52776</v>
      </c>
      <c r="G202" s="10">
        <f aca="true" t="shared" si="25" ref="G202:V202">G203</f>
        <v>0</v>
      </c>
      <c r="H202" s="10">
        <f t="shared" si="25"/>
        <v>0</v>
      </c>
      <c r="I202" s="10">
        <f t="shared" si="25"/>
        <v>0</v>
      </c>
      <c r="J202" s="10">
        <f t="shared" si="25"/>
        <v>0</v>
      </c>
      <c r="K202" s="10">
        <f t="shared" si="25"/>
        <v>0</v>
      </c>
      <c r="L202" s="10">
        <f t="shared" si="25"/>
        <v>0</v>
      </c>
      <c r="M202" s="10">
        <f t="shared" si="25"/>
        <v>0</v>
      </c>
      <c r="N202" s="10">
        <f t="shared" si="25"/>
        <v>0</v>
      </c>
      <c r="O202" s="10">
        <f t="shared" si="25"/>
        <v>0</v>
      </c>
      <c r="P202" s="10">
        <f t="shared" si="25"/>
        <v>0</v>
      </c>
      <c r="Q202" s="10">
        <f t="shared" si="25"/>
        <v>0</v>
      </c>
      <c r="R202" s="10">
        <f t="shared" si="25"/>
        <v>0</v>
      </c>
      <c r="S202" s="10">
        <f t="shared" si="25"/>
        <v>0</v>
      </c>
      <c r="T202" s="10">
        <f t="shared" si="25"/>
        <v>0</v>
      </c>
      <c r="U202" s="10">
        <f t="shared" si="25"/>
        <v>0</v>
      </c>
      <c r="V202" s="10">
        <f t="shared" si="25"/>
        <v>0</v>
      </c>
    </row>
    <row r="203" spans="1:22" s="27" customFormat="1" ht="63" outlineLevel="6">
      <c r="A203" s="8" t="s">
        <v>388</v>
      </c>
      <c r="B203" s="12" t="s">
        <v>61</v>
      </c>
      <c r="C203" s="12" t="s">
        <v>277</v>
      </c>
      <c r="D203" s="12" t="s">
        <v>5</v>
      </c>
      <c r="E203" s="12"/>
      <c r="F203" s="93">
        <f>F204+F212+F207+F210</f>
        <v>22597.52776</v>
      </c>
      <c r="G203" s="13">
        <f aca="true" t="shared" si="26" ref="G203:V203">G204</f>
        <v>0</v>
      </c>
      <c r="H203" s="13">
        <f t="shared" si="26"/>
        <v>0</v>
      </c>
      <c r="I203" s="13">
        <f t="shared" si="26"/>
        <v>0</v>
      </c>
      <c r="J203" s="13">
        <f t="shared" si="26"/>
        <v>0</v>
      </c>
      <c r="K203" s="13">
        <f t="shared" si="26"/>
        <v>0</v>
      </c>
      <c r="L203" s="13">
        <f t="shared" si="26"/>
        <v>0</v>
      </c>
      <c r="M203" s="13">
        <f t="shared" si="26"/>
        <v>0</v>
      </c>
      <c r="N203" s="13">
        <f t="shared" si="26"/>
        <v>0</v>
      </c>
      <c r="O203" s="13">
        <f t="shared" si="26"/>
        <v>0</v>
      </c>
      <c r="P203" s="13">
        <f t="shared" si="26"/>
        <v>0</v>
      </c>
      <c r="Q203" s="13">
        <f t="shared" si="26"/>
        <v>0</v>
      </c>
      <c r="R203" s="13">
        <f t="shared" si="26"/>
        <v>0</v>
      </c>
      <c r="S203" s="13">
        <f t="shared" si="26"/>
        <v>0</v>
      </c>
      <c r="T203" s="13">
        <f t="shared" si="26"/>
        <v>0</v>
      </c>
      <c r="U203" s="13">
        <f t="shared" si="26"/>
        <v>0</v>
      </c>
      <c r="V203" s="13">
        <f t="shared" si="26"/>
        <v>0</v>
      </c>
    </row>
    <row r="204" spans="1:22" s="27" customFormat="1" ht="51.75" customHeight="1" outlineLevel="6">
      <c r="A204" s="55" t="s">
        <v>151</v>
      </c>
      <c r="B204" s="19" t="s">
        <v>61</v>
      </c>
      <c r="C204" s="19" t="s">
        <v>278</v>
      </c>
      <c r="D204" s="19" t="s">
        <v>5</v>
      </c>
      <c r="E204" s="19"/>
      <c r="F204" s="89">
        <f>F205</f>
        <v>3997.52776</v>
      </c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</row>
    <row r="205" spans="1:22" s="27" customFormat="1" ht="15.75" outlineLevel="6">
      <c r="A205" s="5" t="s">
        <v>95</v>
      </c>
      <c r="B205" s="6" t="s">
        <v>61</v>
      </c>
      <c r="C205" s="6" t="s">
        <v>278</v>
      </c>
      <c r="D205" s="6" t="s">
        <v>96</v>
      </c>
      <c r="E205" s="6"/>
      <c r="F205" s="90">
        <f>F206</f>
        <v>3997.52776</v>
      </c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</row>
    <row r="206" spans="1:22" s="27" customFormat="1" ht="31.5" outlineLevel="6">
      <c r="A206" s="52" t="s">
        <v>97</v>
      </c>
      <c r="B206" s="53" t="s">
        <v>61</v>
      </c>
      <c r="C206" s="53" t="s">
        <v>278</v>
      </c>
      <c r="D206" s="53" t="s">
        <v>98</v>
      </c>
      <c r="E206" s="53"/>
      <c r="F206" s="91">
        <v>3997.52776</v>
      </c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</row>
    <row r="207" spans="1:22" s="27" customFormat="1" ht="49.5" customHeight="1" outlineLevel="6">
      <c r="A207" s="55" t="s">
        <v>219</v>
      </c>
      <c r="B207" s="19" t="s">
        <v>61</v>
      </c>
      <c r="C207" s="19" t="s">
        <v>279</v>
      </c>
      <c r="D207" s="19" t="s">
        <v>5</v>
      </c>
      <c r="E207" s="19"/>
      <c r="F207" s="89">
        <f>F208</f>
        <v>9103.56</v>
      </c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</row>
    <row r="208" spans="1:22" s="27" customFormat="1" ht="15.75" outlineLevel="6">
      <c r="A208" s="5" t="s">
        <v>95</v>
      </c>
      <c r="B208" s="6" t="s">
        <v>61</v>
      </c>
      <c r="C208" s="6" t="s">
        <v>279</v>
      </c>
      <c r="D208" s="6" t="s">
        <v>96</v>
      </c>
      <c r="E208" s="6"/>
      <c r="F208" s="90">
        <f>F209</f>
        <v>9103.56</v>
      </c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</row>
    <row r="209" spans="1:22" s="27" customFormat="1" ht="31.5" outlineLevel="6">
      <c r="A209" s="52" t="s">
        <v>97</v>
      </c>
      <c r="B209" s="53" t="s">
        <v>61</v>
      </c>
      <c r="C209" s="53" t="s">
        <v>279</v>
      </c>
      <c r="D209" s="53" t="s">
        <v>98</v>
      </c>
      <c r="E209" s="53"/>
      <c r="F209" s="91">
        <v>9103.56</v>
      </c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</row>
    <row r="210" spans="1:22" s="27" customFormat="1" ht="63" outlineLevel="6">
      <c r="A210" s="55" t="s">
        <v>220</v>
      </c>
      <c r="B210" s="19" t="s">
        <v>61</v>
      </c>
      <c r="C210" s="19" t="s">
        <v>280</v>
      </c>
      <c r="D210" s="19" t="s">
        <v>5</v>
      </c>
      <c r="E210" s="19"/>
      <c r="F210" s="89">
        <f>F211</f>
        <v>4996.44</v>
      </c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</row>
    <row r="211" spans="1:22" s="27" customFormat="1" ht="15.75" outlineLevel="6">
      <c r="A211" s="52" t="s">
        <v>118</v>
      </c>
      <c r="B211" s="53" t="s">
        <v>61</v>
      </c>
      <c r="C211" s="53" t="s">
        <v>280</v>
      </c>
      <c r="D211" s="53" t="s">
        <v>117</v>
      </c>
      <c r="E211" s="53"/>
      <c r="F211" s="91">
        <v>4996.44</v>
      </c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</row>
    <row r="212" spans="1:22" s="27" customFormat="1" ht="31.5" outlineLevel="6">
      <c r="A212" s="92" t="s">
        <v>203</v>
      </c>
      <c r="B212" s="19" t="s">
        <v>61</v>
      </c>
      <c r="C212" s="19" t="s">
        <v>281</v>
      </c>
      <c r="D212" s="19" t="s">
        <v>5</v>
      </c>
      <c r="E212" s="19"/>
      <c r="F212" s="89">
        <f>F213</f>
        <v>4500</v>
      </c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</row>
    <row r="213" spans="1:22" s="27" customFormat="1" ht="15.75" outlineLevel="6">
      <c r="A213" s="5" t="s">
        <v>95</v>
      </c>
      <c r="B213" s="6" t="s">
        <v>61</v>
      </c>
      <c r="C213" s="6" t="s">
        <v>281</v>
      </c>
      <c r="D213" s="6" t="s">
        <v>96</v>
      </c>
      <c r="E213" s="6"/>
      <c r="F213" s="90">
        <f>F214</f>
        <v>4500</v>
      </c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</row>
    <row r="214" spans="1:22" s="27" customFormat="1" ht="31.5" outlineLevel="6">
      <c r="A214" s="52" t="s">
        <v>97</v>
      </c>
      <c r="B214" s="53" t="s">
        <v>61</v>
      </c>
      <c r="C214" s="53" t="s">
        <v>281</v>
      </c>
      <c r="D214" s="53" t="s">
        <v>98</v>
      </c>
      <c r="E214" s="53"/>
      <c r="F214" s="91">
        <v>4500</v>
      </c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</row>
    <row r="215" spans="1:22" s="27" customFormat="1" ht="47.25" outlineLevel="6">
      <c r="A215" s="8" t="s">
        <v>389</v>
      </c>
      <c r="B215" s="9" t="s">
        <v>61</v>
      </c>
      <c r="C215" s="9" t="s">
        <v>282</v>
      </c>
      <c r="D215" s="9" t="s">
        <v>5</v>
      </c>
      <c r="E215" s="9"/>
      <c r="F215" s="87">
        <f>F216+F219</f>
        <v>3105</v>
      </c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</row>
    <row r="216" spans="1:22" s="27" customFormat="1" ht="47.25" outlineLevel="6">
      <c r="A216" s="55" t="s">
        <v>155</v>
      </c>
      <c r="B216" s="19" t="s">
        <v>61</v>
      </c>
      <c r="C216" s="19" t="s">
        <v>288</v>
      </c>
      <c r="D216" s="19" t="s">
        <v>5</v>
      </c>
      <c r="E216" s="19"/>
      <c r="F216" s="20">
        <f>F217</f>
        <v>621</v>
      </c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</row>
    <row r="217" spans="1:22" s="27" customFormat="1" ht="15.75" outlineLevel="6">
      <c r="A217" s="5" t="s">
        <v>95</v>
      </c>
      <c r="B217" s="6" t="s">
        <v>61</v>
      </c>
      <c r="C217" s="6" t="s">
        <v>288</v>
      </c>
      <c r="D217" s="6" t="s">
        <v>96</v>
      </c>
      <c r="E217" s="6"/>
      <c r="F217" s="7">
        <f>F218</f>
        <v>621</v>
      </c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</row>
    <row r="218" spans="1:22" s="27" customFormat="1" ht="15.75" outlineLevel="6">
      <c r="A218" s="52" t="s">
        <v>95</v>
      </c>
      <c r="B218" s="53" t="s">
        <v>61</v>
      </c>
      <c r="C218" s="53" t="s">
        <v>288</v>
      </c>
      <c r="D218" s="53" t="s">
        <v>98</v>
      </c>
      <c r="E218" s="53"/>
      <c r="F218" s="54">
        <v>621</v>
      </c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</row>
    <row r="219" spans="1:22" s="27" customFormat="1" ht="78.75" outlineLevel="6">
      <c r="A219" s="92" t="s">
        <v>204</v>
      </c>
      <c r="B219" s="19" t="s">
        <v>61</v>
      </c>
      <c r="C219" s="19" t="s">
        <v>283</v>
      </c>
      <c r="D219" s="19" t="s">
        <v>5</v>
      </c>
      <c r="E219" s="19"/>
      <c r="F219" s="89">
        <f>F220</f>
        <v>2484</v>
      </c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</row>
    <row r="220" spans="1:22" s="27" customFormat="1" ht="15.75" outlineLevel="6">
      <c r="A220" s="5" t="s">
        <v>95</v>
      </c>
      <c r="B220" s="6" t="s">
        <v>61</v>
      </c>
      <c r="C220" s="6" t="s">
        <v>283</v>
      </c>
      <c r="D220" s="6" t="s">
        <v>96</v>
      </c>
      <c r="E220" s="6"/>
      <c r="F220" s="90">
        <f>F221</f>
        <v>2484</v>
      </c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</row>
    <row r="221" spans="1:22" s="27" customFormat="1" ht="31.5" outlineLevel="6">
      <c r="A221" s="52" t="s">
        <v>97</v>
      </c>
      <c r="B221" s="53" t="s">
        <v>61</v>
      </c>
      <c r="C221" s="53" t="s">
        <v>283</v>
      </c>
      <c r="D221" s="53" t="s">
        <v>98</v>
      </c>
      <c r="E221" s="53"/>
      <c r="F221" s="91">
        <v>2484</v>
      </c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</row>
    <row r="222" spans="1:22" s="27" customFormat="1" ht="15.75" outlineLevel="3">
      <c r="A222" s="8" t="s">
        <v>35</v>
      </c>
      <c r="B222" s="9" t="s">
        <v>11</v>
      </c>
      <c r="C222" s="9" t="s">
        <v>247</v>
      </c>
      <c r="D222" s="9" t="s">
        <v>5</v>
      </c>
      <c r="E222" s="9"/>
      <c r="F222" s="87">
        <f>F223+F228</f>
        <v>630</v>
      </c>
      <c r="G222" s="10" t="e">
        <f>G225+#REF!+G228+#REF!</f>
        <v>#REF!</v>
      </c>
      <c r="H222" s="10" t="e">
        <f>H225+#REF!+H228+#REF!</f>
        <v>#REF!</v>
      </c>
      <c r="I222" s="10" t="e">
        <f>I225+#REF!+I228+#REF!</f>
        <v>#REF!</v>
      </c>
      <c r="J222" s="10" t="e">
        <f>J225+#REF!+J228+#REF!</f>
        <v>#REF!</v>
      </c>
      <c r="K222" s="10" t="e">
        <f>K225+#REF!+K228+#REF!</f>
        <v>#REF!</v>
      </c>
      <c r="L222" s="10" t="e">
        <f>L225+#REF!+L228+#REF!</f>
        <v>#REF!</v>
      </c>
      <c r="M222" s="10" t="e">
        <f>M225+#REF!+M228+#REF!</f>
        <v>#REF!</v>
      </c>
      <c r="N222" s="10" t="e">
        <f>N225+#REF!+N228+#REF!</f>
        <v>#REF!</v>
      </c>
      <c r="O222" s="10" t="e">
        <f>O225+#REF!+O228+#REF!</f>
        <v>#REF!</v>
      </c>
      <c r="P222" s="10" t="e">
        <f>P225+#REF!+P228+#REF!</f>
        <v>#REF!</v>
      </c>
      <c r="Q222" s="10" t="e">
        <f>Q225+#REF!+Q228+#REF!</f>
        <v>#REF!</v>
      </c>
      <c r="R222" s="10" t="e">
        <f>R225+#REF!+R228+#REF!</f>
        <v>#REF!</v>
      </c>
      <c r="S222" s="10" t="e">
        <f>S225+#REF!+S228+#REF!</f>
        <v>#REF!</v>
      </c>
      <c r="T222" s="10" t="e">
        <f>T225+#REF!+T228+#REF!</f>
        <v>#REF!</v>
      </c>
      <c r="U222" s="10" t="e">
        <f>U225+#REF!+U228+#REF!</f>
        <v>#REF!</v>
      </c>
      <c r="V222" s="10" t="e">
        <f>V225+#REF!+V228+#REF!</f>
        <v>#REF!</v>
      </c>
    </row>
    <row r="223" spans="1:22" s="27" customFormat="1" ht="31.5" outlineLevel="3">
      <c r="A223" s="22" t="s">
        <v>134</v>
      </c>
      <c r="B223" s="9" t="s">
        <v>11</v>
      </c>
      <c r="C223" s="9" t="s">
        <v>248</v>
      </c>
      <c r="D223" s="9" t="s">
        <v>5</v>
      </c>
      <c r="E223" s="9"/>
      <c r="F223" s="87">
        <f>F224</f>
        <v>230</v>
      </c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</row>
    <row r="224" spans="1:22" s="27" customFormat="1" ht="31.5" outlineLevel="3">
      <c r="A224" s="22" t="s">
        <v>136</v>
      </c>
      <c r="B224" s="9" t="s">
        <v>11</v>
      </c>
      <c r="C224" s="9" t="s">
        <v>248</v>
      </c>
      <c r="D224" s="9" t="s">
        <v>5</v>
      </c>
      <c r="E224" s="9"/>
      <c r="F224" s="87">
        <f>F225</f>
        <v>230</v>
      </c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</row>
    <row r="225" spans="1:22" s="27" customFormat="1" ht="33" customHeight="1" outlineLevel="4">
      <c r="A225" s="69" t="s">
        <v>152</v>
      </c>
      <c r="B225" s="67" t="s">
        <v>11</v>
      </c>
      <c r="C225" s="67" t="s">
        <v>284</v>
      </c>
      <c r="D225" s="67" t="s">
        <v>5</v>
      </c>
      <c r="E225" s="67"/>
      <c r="F225" s="95">
        <f>F226</f>
        <v>230</v>
      </c>
      <c r="G225" s="13">
        <f aca="true" t="shared" si="27" ref="G225:V225">G226</f>
        <v>0</v>
      </c>
      <c r="H225" s="13">
        <f t="shared" si="27"/>
        <v>0</v>
      </c>
      <c r="I225" s="13">
        <f t="shared" si="27"/>
        <v>0</v>
      </c>
      <c r="J225" s="13">
        <f t="shared" si="27"/>
        <v>0</v>
      </c>
      <c r="K225" s="13">
        <f t="shared" si="27"/>
        <v>0</v>
      </c>
      <c r="L225" s="13">
        <f t="shared" si="27"/>
        <v>0</v>
      </c>
      <c r="M225" s="13">
        <f t="shared" si="27"/>
        <v>0</v>
      </c>
      <c r="N225" s="13">
        <f t="shared" si="27"/>
        <v>0</v>
      </c>
      <c r="O225" s="13">
        <f t="shared" si="27"/>
        <v>0</v>
      </c>
      <c r="P225" s="13">
        <f t="shared" si="27"/>
        <v>0</v>
      </c>
      <c r="Q225" s="13">
        <f t="shared" si="27"/>
        <v>0</v>
      </c>
      <c r="R225" s="13">
        <f t="shared" si="27"/>
        <v>0</v>
      </c>
      <c r="S225" s="13">
        <f t="shared" si="27"/>
        <v>0</v>
      </c>
      <c r="T225" s="13">
        <f t="shared" si="27"/>
        <v>0</v>
      </c>
      <c r="U225" s="13">
        <f t="shared" si="27"/>
        <v>0</v>
      </c>
      <c r="V225" s="13">
        <f t="shared" si="27"/>
        <v>0</v>
      </c>
    </row>
    <row r="226" spans="1:22" s="27" customFormat="1" ht="15.75" outlineLevel="5">
      <c r="A226" s="5" t="s">
        <v>95</v>
      </c>
      <c r="B226" s="6" t="s">
        <v>11</v>
      </c>
      <c r="C226" s="6" t="s">
        <v>284</v>
      </c>
      <c r="D226" s="6" t="s">
        <v>96</v>
      </c>
      <c r="E226" s="6"/>
      <c r="F226" s="90">
        <f>F227</f>
        <v>230</v>
      </c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</row>
    <row r="227" spans="1:22" s="27" customFormat="1" ht="31.5" outlineLevel="5">
      <c r="A227" s="52" t="s">
        <v>97</v>
      </c>
      <c r="B227" s="53" t="s">
        <v>11</v>
      </c>
      <c r="C227" s="53" t="s">
        <v>284</v>
      </c>
      <c r="D227" s="53" t="s">
        <v>98</v>
      </c>
      <c r="E227" s="53"/>
      <c r="F227" s="91">
        <v>230</v>
      </c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</row>
    <row r="228" spans="1:22" s="27" customFormat="1" ht="15.75" outlineLevel="5">
      <c r="A228" s="14" t="s">
        <v>144</v>
      </c>
      <c r="B228" s="9" t="s">
        <v>11</v>
      </c>
      <c r="C228" s="9" t="s">
        <v>247</v>
      </c>
      <c r="D228" s="9" t="s">
        <v>5</v>
      </c>
      <c r="E228" s="9"/>
      <c r="F228" s="87">
        <f>F229+F236</f>
        <v>400</v>
      </c>
      <c r="G228" s="10" t="e">
        <f>#REF!</f>
        <v>#REF!</v>
      </c>
      <c r="H228" s="10" t="e">
        <f>#REF!</f>
        <v>#REF!</v>
      </c>
      <c r="I228" s="10" t="e">
        <f>#REF!</f>
        <v>#REF!</v>
      </c>
      <c r="J228" s="10" t="e">
        <f>#REF!</f>
        <v>#REF!</v>
      </c>
      <c r="K228" s="10" t="e">
        <f>#REF!</f>
        <v>#REF!</v>
      </c>
      <c r="L228" s="10" t="e">
        <f>#REF!</f>
        <v>#REF!</v>
      </c>
      <c r="M228" s="10" t="e">
        <f>#REF!</f>
        <v>#REF!</v>
      </c>
      <c r="N228" s="10" t="e">
        <f>#REF!</f>
        <v>#REF!</v>
      </c>
      <c r="O228" s="10" t="e">
        <f>#REF!</f>
        <v>#REF!</v>
      </c>
      <c r="P228" s="10" t="e">
        <f>#REF!</f>
        <v>#REF!</v>
      </c>
      <c r="Q228" s="10" t="e">
        <f>#REF!</f>
        <v>#REF!</v>
      </c>
      <c r="R228" s="10" t="e">
        <f>#REF!</f>
        <v>#REF!</v>
      </c>
      <c r="S228" s="10" t="e">
        <f>#REF!</f>
        <v>#REF!</v>
      </c>
      <c r="T228" s="10" t="e">
        <f>#REF!</f>
        <v>#REF!</v>
      </c>
      <c r="U228" s="10" t="e">
        <f>#REF!</f>
        <v>#REF!</v>
      </c>
      <c r="V228" s="10" t="e">
        <f>#REF!</f>
        <v>#REF!</v>
      </c>
    </row>
    <row r="229" spans="1:22" s="27" customFormat="1" ht="47.25" customHeight="1" outlineLevel="5">
      <c r="A229" s="55" t="s">
        <v>390</v>
      </c>
      <c r="B229" s="19" t="s">
        <v>11</v>
      </c>
      <c r="C229" s="19" t="s">
        <v>285</v>
      </c>
      <c r="D229" s="19" t="s">
        <v>5</v>
      </c>
      <c r="E229" s="19"/>
      <c r="F229" s="89">
        <f>F230+F233+F235+F234</f>
        <v>400</v>
      </c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</row>
    <row r="230" spans="1:22" s="27" customFormat="1" ht="53.25" customHeight="1" outlineLevel="5">
      <c r="A230" s="5" t="s">
        <v>153</v>
      </c>
      <c r="B230" s="6" t="s">
        <v>11</v>
      </c>
      <c r="C230" s="6" t="s">
        <v>286</v>
      </c>
      <c r="D230" s="6" t="s">
        <v>5</v>
      </c>
      <c r="E230" s="6"/>
      <c r="F230" s="90">
        <f>F231</f>
        <v>50</v>
      </c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</row>
    <row r="231" spans="1:22" s="27" customFormat="1" ht="15.75" outlineLevel="5">
      <c r="A231" s="52" t="s">
        <v>95</v>
      </c>
      <c r="B231" s="53" t="s">
        <v>11</v>
      </c>
      <c r="C231" s="53" t="s">
        <v>286</v>
      </c>
      <c r="D231" s="53" t="s">
        <v>96</v>
      </c>
      <c r="E231" s="53"/>
      <c r="F231" s="91">
        <f>F232</f>
        <v>50</v>
      </c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</row>
    <row r="232" spans="1:22" s="27" customFormat="1" ht="31.5" outlineLevel="5">
      <c r="A232" s="52" t="s">
        <v>97</v>
      </c>
      <c r="B232" s="53" t="s">
        <v>11</v>
      </c>
      <c r="C232" s="53" t="s">
        <v>286</v>
      </c>
      <c r="D232" s="53" t="s">
        <v>98</v>
      </c>
      <c r="E232" s="53"/>
      <c r="F232" s="91">
        <v>50</v>
      </c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</row>
    <row r="233" spans="1:22" s="27" customFormat="1" ht="31.5" outlineLevel="5">
      <c r="A233" s="5" t="s">
        <v>154</v>
      </c>
      <c r="B233" s="6" t="s">
        <v>11</v>
      </c>
      <c r="C233" s="6" t="s">
        <v>287</v>
      </c>
      <c r="D233" s="6" t="s">
        <v>116</v>
      </c>
      <c r="E233" s="6"/>
      <c r="F233" s="90">
        <v>100</v>
      </c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</row>
    <row r="234" spans="1:22" s="27" customFormat="1" ht="31.5" outlineLevel="5">
      <c r="A234" s="5" t="s">
        <v>407</v>
      </c>
      <c r="B234" s="6" t="s">
        <v>11</v>
      </c>
      <c r="C234" s="6" t="s">
        <v>406</v>
      </c>
      <c r="D234" s="6" t="s">
        <v>116</v>
      </c>
      <c r="E234" s="6"/>
      <c r="F234" s="90">
        <v>213.757</v>
      </c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</row>
    <row r="235" spans="1:22" s="27" customFormat="1" ht="31.5" outlineLevel="5">
      <c r="A235" s="5" t="s">
        <v>205</v>
      </c>
      <c r="B235" s="6" t="s">
        <v>11</v>
      </c>
      <c r="C235" s="6" t="s">
        <v>369</v>
      </c>
      <c r="D235" s="6" t="s">
        <v>116</v>
      </c>
      <c r="E235" s="6"/>
      <c r="F235" s="90">
        <v>36.243</v>
      </c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</row>
    <row r="236" spans="1:22" s="27" customFormat="1" ht="47.25" outlineLevel="5">
      <c r="A236" s="55" t="s">
        <v>389</v>
      </c>
      <c r="B236" s="19" t="s">
        <v>11</v>
      </c>
      <c r="C236" s="19" t="s">
        <v>282</v>
      </c>
      <c r="D236" s="19" t="s">
        <v>5</v>
      </c>
      <c r="E236" s="19"/>
      <c r="F236" s="20">
        <f>F237</f>
        <v>0</v>
      </c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</row>
    <row r="237" spans="1:22" s="27" customFormat="1" ht="47.25" outlineLevel="5">
      <c r="A237" s="5" t="s">
        <v>155</v>
      </c>
      <c r="B237" s="6" t="s">
        <v>11</v>
      </c>
      <c r="C237" s="6" t="s">
        <v>288</v>
      </c>
      <c r="D237" s="6" t="s">
        <v>5</v>
      </c>
      <c r="E237" s="6"/>
      <c r="F237" s="7">
        <f>F238</f>
        <v>0</v>
      </c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</row>
    <row r="238" spans="1:22" s="27" customFormat="1" ht="15.75" outlineLevel="5">
      <c r="A238" s="52" t="s">
        <v>95</v>
      </c>
      <c r="B238" s="53" t="s">
        <v>11</v>
      </c>
      <c r="C238" s="53" t="s">
        <v>288</v>
      </c>
      <c r="D238" s="53" t="s">
        <v>96</v>
      </c>
      <c r="E238" s="53"/>
      <c r="F238" s="54">
        <f>F239</f>
        <v>0</v>
      </c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</row>
    <row r="239" spans="1:22" s="27" customFormat="1" ht="31.5" outlineLevel="5">
      <c r="A239" s="52" t="s">
        <v>97</v>
      </c>
      <c r="B239" s="53" t="s">
        <v>11</v>
      </c>
      <c r="C239" s="53" t="s">
        <v>288</v>
      </c>
      <c r="D239" s="53" t="s">
        <v>98</v>
      </c>
      <c r="E239" s="53"/>
      <c r="F239" s="54">
        <v>0</v>
      </c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</row>
    <row r="240" spans="1:22" s="27" customFormat="1" ht="18.75" outlineLevel="6">
      <c r="A240" s="16" t="s">
        <v>63</v>
      </c>
      <c r="B240" s="33" t="s">
        <v>54</v>
      </c>
      <c r="C240" s="33" t="s">
        <v>247</v>
      </c>
      <c r="D240" s="33" t="s">
        <v>5</v>
      </c>
      <c r="E240" s="33"/>
      <c r="F240" s="96">
        <f>F261+F241+F247</f>
        <v>5576.612889999999</v>
      </c>
      <c r="G240" s="18" t="e">
        <f>#REF!+G261</f>
        <v>#REF!</v>
      </c>
      <c r="H240" s="18" t="e">
        <f>#REF!+H261</f>
        <v>#REF!</v>
      </c>
      <c r="I240" s="18" t="e">
        <f>#REF!+I261</f>
        <v>#REF!</v>
      </c>
      <c r="J240" s="18" t="e">
        <f>#REF!+J261</f>
        <v>#REF!</v>
      </c>
      <c r="K240" s="18" t="e">
        <f>#REF!+K261</f>
        <v>#REF!</v>
      </c>
      <c r="L240" s="18" t="e">
        <f>#REF!+L261</f>
        <v>#REF!</v>
      </c>
      <c r="M240" s="18" t="e">
        <f>#REF!+M261</f>
        <v>#REF!</v>
      </c>
      <c r="N240" s="18" t="e">
        <f>#REF!+N261</f>
        <v>#REF!</v>
      </c>
      <c r="O240" s="18" t="e">
        <f>#REF!+O261</f>
        <v>#REF!</v>
      </c>
      <c r="P240" s="18" t="e">
        <f>#REF!+P261</f>
        <v>#REF!</v>
      </c>
      <c r="Q240" s="18" t="e">
        <f>#REF!+Q261</f>
        <v>#REF!</v>
      </c>
      <c r="R240" s="18" t="e">
        <f>#REF!+R261</f>
        <v>#REF!</v>
      </c>
      <c r="S240" s="18" t="e">
        <f>#REF!+S261</f>
        <v>#REF!</v>
      </c>
      <c r="T240" s="18" t="e">
        <f>#REF!+T261</f>
        <v>#REF!</v>
      </c>
      <c r="U240" s="18" t="e">
        <f>#REF!+U261</f>
        <v>#REF!</v>
      </c>
      <c r="V240" s="18" t="e">
        <f>#REF!+V261</f>
        <v>#REF!</v>
      </c>
    </row>
    <row r="241" spans="1:22" s="27" customFormat="1" ht="18.75" outlineLevel="6">
      <c r="A241" s="75" t="s">
        <v>218</v>
      </c>
      <c r="B241" s="9" t="s">
        <v>216</v>
      </c>
      <c r="C241" s="9" t="s">
        <v>247</v>
      </c>
      <c r="D241" s="9" t="s">
        <v>5</v>
      </c>
      <c r="E241" s="9"/>
      <c r="F241" s="87">
        <f>F242</f>
        <v>978.11</v>
      </c>
      <c r="G241" s="18"/>
      <c r="H241" s="18"/>
      <c r="I241" s="18"/>
      <c r="J241" s="18"/>
      <c r="K241" s="18"/>
      <c r="L241" s="18"/>
      <c r="M241" s="18"/>
      <c r="N241" s="18"/>
      <c r="O241" s="18"/>
      <c r="P241" s="18"/>
      <c r="Q241" s="18"/>
      <c r="R241" s="18"/>
      <c r="S241" s="18"/>
      <c r="T241" s="18"/>
      <c r="U241" s="18"/>
      <c r="V241" s="18"/>
    </row>
    <row r="242" spans="1:22" s="27" customFormat="1" ht="31.5" outlineLevel="6">
      <c r="A242" s="22" t="s">
        <v>134</v>
      </c>
      <c r="B242" s="9" t="s">
        <v>216</v>
      </c>
      <c r="C242" s="9" t="s">
        <v>248</v>
      </c>
      <c r="D242" s="9" t="s">
        <v>5</v>
      </c>
      <c r="E242" s="9"/>
      <c r="F242" s="87">
        <f>F243</f>
        <v>978.11</v>
      </c>
      <c r="G242" s="18"/>
      <c r="H242" s="18"/>
      <c r="I242" s="18"/>
      <c r="J242" s="18"/>
      <c r="K242" s="18"/>
      <c r="L242" s="18"/>
      <c r="M242" s="18"/>
      <c r="N242" s="18"/>
      <c r="O242" s="18"/>
      <c r="P242" s="18"/>
      <c r="Q242" s="18"/>
      <c r="R242" s="18"/>
      <c r="S242" s="18"/>
      <c r="T242" s="18"/>
      <c r="U242" s="18"/>
      <c r="V242" s="18"/>
    </row>
    <row r="243" spans="1:22" s="27" customFormat="1" ht="31.5" outlineLevel="6">
      <c r="A243" s="22" t="s">
        <v>136</v>
      </c>
      <c r="B243" s="9" t="s">
        <v>216</v>
      </c>
      <c r="C243" s="9" t="s">
        <v>249</v>
      </c>
      <c r="D243" s="9" t="s">
        <v>5</v>
      </c>
      <c r="E243" s="9"/>
      <c r="F243" s="87">
        <f>F244</f>
        <v>978.11</v>
      </c>
      <c r="G243" s="18"/>
      <c r="H243" s="18"/>
      <c r="I243" s="18"/>
      <c r="J243" s="18"/>
      <c r="K243" s="18"/>
      <c r="L243" s="18"/>
      <c r="M243" s="18"/>
      <c r="N243" s="18"/>
      <c r="O243" s="18"/>
      <c r="P243" s="18"/>
      <c r="Q243" s="18"/>
      <c r="R243" s="18"/>
      <c r="S243" s="18"/>
      <c r="T243" s="18"/>
      <c r="U243" s="18"/>
      <c r="V243" s="18"/>
    </row>
    <row r="244" spans="1:22" s="27" customFormat="1" ht="18.75" outlineLevel="6">
      <c r="A244" s="94" t="s">
        <v>217</v>
      </c>
      <c r="B244" s="19" t="s">
        <v>216</v>
      </c>
      <c r="C244" s="19" t="s">
        <v>289</v>
      </c>
      <c r="D244" s="19" t="s">
        <v>5</v>
      </c>
      <c r="E244" s="19"/>
      <c r="F244" s="89">
        <f>F245</f>
        <v>978.11</v>
      </c>
      <c r="G244" s="18"/>
      <c r="H244" s="18"/>
      <c r="I244" s="18"/>
      <c r="J244" s="18"/>
      <c r="K244" s="18"/>
      <c r="L244" s="18"/>
      <c r="M244" s="18"/>
      <c r="N244" s="18"/>
      <c r="O244" s="18"/>
      <c r="P244" s="18"/>
      <c r="Q244" s="18"/>
      <c r="R244" s="18"/>
      <c r="S244" s="18"/>
      <c r="T244" s="18"/>
      <c r="U244" s="18"/>
      <c r="V244" s="18"/>
    </row>
    <row r="245" spans="1:22" s="27" customFormat="1" ht="20.25" customHeight="1" outlineLevel="6">
      <c r="A245" s="5" t="s">
        <v>95</v>
      </c>
      <c r="B245" s="6" t="s">
        <v>216</v>
      </c>
      <c r="C245" s="6" t="s">
        <v>289</v>
      </c>
      <c r="D245" s="6" t="s">
        <v>96</v>
      </c>
      <c r="E245" s="6"/>
      <c r="F245" s="90">
        <f>F246</f>
        <v>978.11</v>
      </c>
      <c r="G245" s="18"/>
      <c r="H245" s="18"/>
      <c r="I245" s="18"/>
      <c r="J245" s="18"/>
      <c r="K245" s="18"/>
      <c r="L245" s="18"/>
      <c r="M245" s="18"/>
      <c r="N245" s="18"/>
      <c r="O245" s="18"/>
      <c r="P245" s="18"/>
      <c r="Q245" s="18"/>
      <c r="R245" s="18"/>
      <c r="S245" s="18"/>
      <c r="T245" s="18"/>
      <c r="U245" s="18"/>
      <c r="V245" s="18"/>
    </row>
    <row r="246" spans="1:22" s="27" customFormat="1" ht="31.5" outlineLevel="6">
      <c r="A246" s="52" t="s">
        <v>97</v>
      </c>
      <c r="B246" s="53" t="s">
        <v>216</v>
      </c>
      <c r="C246" s="53" t="s">
        <v>289</v>
      </c>
      <c r="D246" s="53" t="s">
        <v>98</v>
      </c>
      <c r="E246" s="53"/>
      <c r="F246" s="91">
        <v>978.11</v>
      </c>
      <c r="G246" s="18"/>
      <c r="H246" s="18"/>
      <c r="I246" s="18"/>
      <c r="J246" s="18"/>
      <c r="K246" s="18"/>
      <c r="L246" s="18"/>
      <c r="M246" s="18"/>
      <c r="N246" s="18"/>
      <c r="O246" s="18"/>
      <c r="P246" s="18"/>
      <c r="Q246" s="18"/>
      <c r="R246" s="18"/>
      <c r="S246" s="18"/>
      <c r="T246" s="18"/>
      <c r="U246" s="18"/>
      <c r="V246" s="18"/>
    </row>
    <row r="247" spans="1:22" s="27" customFormat="1" ht="18.75" outlineLevel="6">
      <c r="A247" s="75" t="s">
        <v>232</v>
      </c>
      <c r="B247" s="9" t="s">
        <v>233</v>
      </c>
      <c r="C247" s="9" t="s">
        <v>247</v>
      </c>
      <c r="D247" s="9" t="s">
        <v>5</v>
      </c>
      <c r="E247" s="53"/>
      <c r="F247" s="87">
        <f>F252+F248</f>
        <v>4548.152889999999</v>
      </c>
      <c r="G247" s="18"/>
      <c r="H247" s="18"/>
      <c r="I247" s="18"/>
      <c r="J247" s="18"/>
      <c r="K247" s="18"/>
      <c r="L247" s="18"/>
      <c r="M247" s="18"/>
      <c r="N247" s="18"/>
      <c r="O247" s="18"/>
      <c r="P247" s="18"/>
      <c r="Q247" s="18"/>
      <c r="R247" s="18"/>
      <c r="S247" s="18"/>
      <c r="T247" s="18"/>
      <c r="U247" s="18"/>
      <c r="V247" s="18"/>
    </row>
    <row r="248" spans="1:22" s="27" customFormat="1" ht="31.5" outlineLevel="6">
      <c r="A248" s="22" t="s">
        <v>134</v>
      </c>
      <c r="B248" s="9" t="s">
        <v>233</v>
      </c>
      <c r="C248" s="9" t="s">
        <v>248</v>
      </c>
      <c r="D248" s="9" t="s">
        <v>5</v>
      </c>
      <c r="E248" s="9"/>
      <c r="F248" s="87">
        <f>F249</f>
        <v>40.65392</v>
      </c>
      <c r="G248" s="18"/>
      <c r="H248" s="18"/>
      <c r="I248" s="18"/>
      <c r="J248" s="18"/>
      <c r="K248" s="18"/>
      <c r="L248" s="18"/>
      <c r="M248" s="18"/>
      <c r="N248" s="18"/>
      <c r="O248" s="18"/>
      <c r="P248" s="18"/>
      <c r="Q248" s="18"/>
      <c r="R248" s="18"/>
      <c r="S248" s="18"/>
      <c r="T248" s="18"/>
      <c r="U248" s="18"/>
      <c r="V248" s="18"/>
    </row>
    <row r="249" spans="1:22" s="27" customFormat="1" ht="31.5" outlineLevel="6">
      <c r="A249" s="22" t="s">
        <v>136</v>
      </c>
      <c r="B249" s="9" t="s">
        <v>233</v>
      </c>
      <c r="C249" s="9" t="s">
        <v>249</v>
      </c>
      <c r="D249" s="9" t="s">
        <v>5</v>
      </c>
      <c r="E249" s="9"/>
      <c r="F249" s="87">
        <f>F250</f>
        <v>40.65392</v>
      </c>
      <c r="G249" s="18"/>
      <c r="H249" s="18"/>
      <c r="I249" s="18"/>
      <c r="J249" s="18"/>
      <c r="K249" s="18"/>
      <c r="L249" s="18"/>
      <c r="M249" s="18"/>
      <c r="N249" s="18"/>
      <c r="O249" s="18"/>
      <c r="P249" s="18"/>
      <c r="Q249" s="18"/>
      <c r="R249" s="18"/>
      <c r="S249" s="18"/>
      <c r="T249" s="18"/>
      <c r="U249" s="18"/>
      <c r="V249" s="18"/>
    </row>
    <row r="250" spans="1:22" s="27" customFormat="1" ht="18.75" outlineLevel="6">
      <c r="A250" s="55" t="s">
        <v>139</v>
      </c>
      <c r="B250" s="19" t="s">
        <v>233</v>
      </c>
      <c r="C250" s="19" t="s">
        <v>303</v>
      </c>
      <c r="D250" s="19" t="s">
        <v>5</v>
      </c>
      <c r="E250" s="81"/>
      <c r="F250" s="89">
        <f>F251</f>
        <v>40.65392</v>
      </c>
      <c r="G250" s="18"/>
      <c r="H250" s="18"/>
      <c r="I250" s="18"/>
      <c r="J250" s="18"/>
      <c r="K250" s="18"/>
      <c r="L250" s="18"/>
      <c r="M250" s="18"/>
      <c r="N250" s="18"/>
      <c r="O250" s="18"/>
      <c r="P250" s="18"/>
      <c r="Q250" s="18"/>
      <c r="R250" s="18"/>
      <c r="S250" s="18"/>
      <c r="T250" s="18"/>
      <c r="U250" s="18"/>
      <c r="V250" s="18"/>
    </row>
    <row r="251" spans="1:22" s="27" customFormat="1" ht="31.5" outlineLevel="6">
      <c r="A251" s="5" t="s">
        <v>97</v>
      </c>
      <c r="B251" s="6" t="s">
        <v>233</v>
      </c>
      <c r="C251" s="6" t="s">
        <v>303</v>
      </c>
      <c r="D251" s="6" t="s">
        <v>98</v>
      </c>
      <c r="E251" s="79"/>
      <c r="F251" s="90">
        <v>40.65392</v>
      </c>
      <c r="G251" s="18"/>
      <c r="H251" s="18"/>
      <c r="I251" s="18"/>
      <c r="J251" s="18"/>
      <c r="K251" s="18"/>
      <c r="L251" s="18"/>
      <c r="M251" s="18"/>
      <c r="N251" s="18"/>
      <c r="O251" s="18"/>
      <c r="P251" s="18"/>
      <c r="Q251" s="18"/>
      <c r="R251" s="18"/>
      <c r="S251" s="18"/>
      <c r="T251" s="18"/>
      <c r="U251" s="18"/>
      <c r="V251" s="18"/>
    </row>
    <row r="252" spans="1:22" s="27" customFormat="1" ht="18.75" outlineLevel="6">
      <c r="A252" s="14" t="s">
        <v>156</v>
      </c>
      <c r="B252" s="9" t="s">
        <v>233</v>
      </c>
      <c r="C252" s="9" t="s">
        <v>247</v>
      </c>
      <c r="D252" s="9" t="s">
        <v>5</v>
      </c>
      <c r="E252" s="53"/>
      <c r="F252" s="87">
        <f>F253</f>
        <v>4507.49897</v>
      </c>
      <c r="G252" s="18"/>
      <c r="H252" s="18"/>
      <c r="I252" s="18"/>
      <c r="J252" s="18"/>
      <c r="K252" s="18"/>
      <c r="L252" s="18"/>
      <c r="M252" s="18"/>
      <c r="N252" s="18"/>
      <c r="O252" s="18"/>
      <c r="P252" s="18"/>
      <c r="Q252" s="18"/>
      <c r="R252" s="18"/>
      <c r="S252" s="18"/>
      <c r="T252" s="18"/>
      <c r="U252" s="18"/>
      <c r="V252" s="18"/>
    </row>
    <row r="253" spans="1:22" s="27" customFormat="1" ht="47.25" outlineLevel="6">
      <c r="A253" s="55" t="s">
        <v>391</v>
      </c>
      <c r="B253" s="19" t="s">
        <v>233</v>
      </c>
      <c r="C253" s="19" t="s">
        <v>290</v>
      </c>
      <c r="D253" s="19" t="s">
        <v>5</v>
      </c>
      <c r="E253" s="19"/>
      <c r="F253" s="89">
        <f>F258+F254</f>
        <v>4507.49897</v>
      </c>
      <c r="G253" s="18"/>
      <c r="H253" s="18"/>
      <c r="I253" s="18"/>
      <c r="J253" s="18"/>
      <c r="K253" s="18"/>
      <c r="L253" s="18"/>
      <c r="M253" s="18"/>
      <c r="N253" s="18"/>
      <c r="O253" s="18"/>
      <c r="P253" s="18"/>
      <c r="Q253" s="18"/>
      <c r="R253" s="18"/>
      <c r="S253" s="18"/>
      <c r="T253" s="18"/>
      <c r="U253" s="18"/>
      <c r="V253" s="18"/>
    </row>
    <row r="254" spans="1:22" s="27" customFormat="1" ht="47.25" outlineLevel="6">
      <c r="A254" s="5" t="s">
        <v>213</v>
      </c>
      <c r="B254" s="6" t="s">
        <v>233</v>
      </c>
      <c r="C254" s="6" t="s">
        <v>291</v>
      </c>
      <c r="D254" s="6" t="s">
        <v>5</v>
      </c>
      <c r="E254" s="6"/>
      <c r="F254" s="90">
        <f>F255</f>
        <v>3235.6265299999995</v>
      </c>
      <c r="G254" s="18"/>
      <c r="H254" s="18"/>
      <c r="I254" s="18"/>
      <c r="J254" s="18"/>
      <c r="K254" s="18"/>
      <c r="L254" s="18"/>
      <c r="M254" s="18"/>
      <c r="N254" s="18"/>
      <c r="O254" s="18"/>
      <c r="P254" s="18"/>
      <c r="Q254" s="18"/>
      <c r="R254" s="18"/>
      <c r="S254" s="18"/>
      <c r="T254" s="18"/>
      <c r="U254" s="18"/>
      <c r="V254" s="18"/>
    </row>
    <row r="255" spans="1:22" s="27" customFormat="1" ht="18.75" outlineLevel="6">
      <c r="A255" s="52" t="s">
        <v>95</v>
      </c>
      <c r="B255" s="53" t="s">
        <v>233</v>
      </c>
      <c r="C255" s="53" t="s">
        <v>291</v>
      </c>
      <c r="D255" s="53" t="s">
        <v>96</v>
      </c>
      <c r="E255" s="53"/>
      <c r="F255" s="91">
        <f>F257+F256</f>
        <v>3235.6265299999995</v>
      </c>
      <c r="G255" s="18"/>
      <c r="H255" s="18"/>
      <c r="I255" s="18"/>
      <c r="J255" s="18"/>
      <c r="K255" s="18"/>
      <c r="L255" s="18"/>
      <c r="M255" s="18"/>
      <c r="N255" s="18"/>
      <c r="O255" s="18"/>
      <c r="P255" s="18"/>
      <c r="Q255" s="18"/>
      <c r="R255" s="18"/>
      <c r="S255" s="18"/>
      <c r="T255" s="18"/>
      <c r="U255" s="18"/>
      <c r="V255" s="18"/>
    </row>
    <row r="256" spans="1:22" s="27" customFormat="1" ht="31.5" outlineLevel="6">
      <c r="A256" s="52" t="s">
        <v>408</v>
      </c>
      <c r="B256" s="53" t="s">
        <v>233</v>
      </c>
      <c r="C256" s="53" t="s">
        <v>291</v>
      </c>
      <c r="D256" s="53" t="s">
        <v>409</v>
      </c>
      <c r="E256" s="53"/>
      <c r="F256" s="91">
        <v>559.4657</v>
      </c>
      <c r="G256" s="18"/>
      <c r="H256" s="18"/>
      <c r="I256" s="18"/>
      <c r="J256" s="18"/>
      <c r="K256" s="18"/>
      <c r="L256" s="18"/>
      <c r="M256" s="18"/>
      <c r="N256" s="18"/>
      <c r="O256" s="18"/>
      <c r="P256" s="18"/>
      <c r="Q256" s="18"/>
      <c r="R256" s="18"/>
      <c r="S256" s="18"/>
      <c r="T256" s="18"/>
      <c r="U256" s="18"/>
      <c r="V256" s="18"/>
    </row>
    <row r="257" spans="1:22" s="27" customFormat="1" ht="31.5" outlineLevel="6">
      <c r="A257" s="52" t="s">
        <v>97</v>
      </c>
      <c r="B257" s="53" t="s">
        <v>233</v>
      </c>
      <c r="C257" s="53" t="s">
        <v>291</v>
      </c>
      <c r="D257" s="53" t="s">
        <v>98</v>
      </c>
      <c r="E257" s="53"/>
      <c r="F257" s="91">
        <v>2676.16083</v>
      </c>
      <c r="G257" s="18"/>
      <c r="H257" s="18"/>
      <c r="I257" s="18"/>
      <c r="J257" s="18"/>
      <c r="K257" s="18"/>
      <c r="L257" s="18"/>
      <c r="M257" s="18"/>
      <c r="N257" s="18"/>
      <c r="O257" s="18"/>
      <c r="P257" s="18"/>
      <c r="Q257" s="18"/>
      <c r="R257" s="18"/>
      <c r="S257" s="18"/>
      <c r="T257" s="18"/>
      <c r="U257" s="18"/>
      <c r="V257" s="18"/>
    </row>
    <row r="258" spans="1:22" s="27" customFormat="1" ht="32.25" customHeight="1" outlineLevel="6">
      <c r="A258" s="5" t="s">
        <v>234</v>
      </c>
      <c r="B258" s="6" t="s">
        <v>233</v>
      </c>
      <c r="C258" s="6" t="s">
        <v>292</v>
      </c>
      <c r="D258" s="6" t="s">
        <v>5</v>
      </c>
      <c r="E258" s="6"/>
      <c r="F258" s="90">
        <f>F259</f>
        <v>1271.87244</v>
      </c>
      <c r="G258" s="18"/>
      <c r="H258" s="18"/>
      <c r="I258" s="18"/>
      <c r="J258" s="18"/>
      <c r="K258" s="18"/>
      <c r="L258" s="18"/>
      <c r="M258" s="18"/>
      <c r="N258" s="18"/>
      <c r="O258" s="18"/>
      <c r="P258" s="18"/>
      <c r="Q258" s="18"/>
      <c r="R258" s="18"/>
      <c r="S258" s="18"/>
      <c r="T258" s="18"/>
      <c r="U258" s="18"/>
      <c r="V258" s="18"/>
    </row>
    <row r="259" spans="1:22" s="27" customFormat="1" ht="18.75" outlineLevel="6">
      <c r="A259" s="52" t="s">
        <v>95</v>
      </c>
      <c r="B259" s="53" t="s">
        <v>233</v>
      </c>
      <c r="C259" s="53" t="s">
        <v>292</v>
      </c>
      <c r="D259" s="53" t="s">
        <v>96</v>
      </c>
      <c r="E259" s="53"/>
      <c r="F259" s="91">
        <f>F260</f>
        <v>1271.87244</v>
      </c>
      <c r="G259" s="18"/>
      <c r="H259" s="18"/>
      <c r="I259" s="18"/>
      <c r="J259" s="18"/>
      <c r="K259" s="18"/>
      <c r="L259" s="18"/>
      <c r="M259" s="18"/>
      <c r="N259" s="18"/>
      <c r="O259" s="18"/>
      <c r="P259" s="18"/>
      <c r="Q259" s="18"/>
      <c r="R259" s="18"/>
      <c r="S259" s="18"/>
      <c r="T259" s="18"/>
      <c r="U259" s="18"/>
      <c r="V259" s="18"/>
    </row>
    <row r="260" spans="1:22" s="27" customFormat="1" ht="31.5" outlineLevel="6">
      <c r="A260" s="52" t="s">
        <v>97</v>
      </c>
      <c r="B260" s="53" t="s">
        <v>233</v>
      </c>
      <c r="C260" s="53" t="s">
        <v>292</v>
      </c>
      <c r="D260" s="53" t="s">
        <v>98</v>
      </c>
      <c r="E260" s="53"/>
      <c r="F260" s="91">
        <v>1271.87244</v>
      </c>
      <c r="G260" s="18"/>
      <c r="H260" s="18"/>
      <c r="I260" s="18"/>
      <c r="J260" s="18"/>
      <c r="K260" s="18"/>
      <c r="L260" s="18"/>
      <c r="M260" s="18"/>
      <c r="N260" s="18"/>
      <c r="O260" s="18"/>
      <c r="P260" s="18"/>
      <c r="Q260" s="18"/>
      <c r="R260" s="18"/>
      <c r="S260" s="18"/>
      <c r="T260" s="18"/>
      <c r="U260" s="18"/>
      <c r="V260" s="18"/>
    </row>
    <row r="261" spans="1:22" s="27" customFormat="1" ht="17.25" customHeight="1" outlineLevel="3">
      <c r="A261" s="8" t="s">
        <v>36</v>
      </c>
      <c r="B261" s="9" t="s">
        <v>12</v>
      </c>
      <c r="C261" s="9" t="s">
        <v>247</v>
      </c>
      <c r="D261" s="9" t="s">
        <v>5</v>
      </c>
      <c r="E261" s="9"/>
      <c r="F261" s="87">
        <f>F273+F262</f>
        <v>50.35</v>
      </c>
      <c r="G261" s="10" t="e">
        <f>#REF!+G273</f>
        <v>#REF!</v>
      </c>
      <c r="H261" s="10" t="e">
        <f>#REF!+H273</f>
        <v>#REF!</v>
      </c>
      <c r="I261" s="10" t="e">
        <f>#REF!+I273</f>
        <v>#REF!</v>
      </c>
      <c r="J261" s="10" t="e">
        <f>#REF!+J273</f>
        <v>#REF!</v>
      </c>
      <c r="K261" s="10" t="e">
        <f>#REF!+K273</f>
        <v>#REF!</v>
      </c>
      <c r="L261" s="10" t="e">
        <f>#REF!+L273</f>
        <v>#REF!</v>
      </c>
      <c r="M261" s="10" t="e">
        <f>#REF!+M273</f>
        <v>#REF!</v>
      </c>
      <c r="N261" s="10" t="e">
        <f>#REF!+N273</f>
        <v>#REF!</v>
      </c>
      <c r="O261" s="10" t="e">
        <f>#REF!+O273</f>
        <v>#REF!</v>
      </c>
      <c r="P261" s="10" t="e">
        <f>#REF!+P273</f>
        <v>#REF!</v>
      </c>
      <c r="Q261" s="10" t="e">
        <f>#REF!+Q273</f>
        <v>#REF!</v>
      </c>
      <c r="R261" s="10" t="e">
        <f>#REF!+R273</f>
        <v>#REF!</v>
      </c>
      <c r="S261" s="10" t="e">
        <f>#REF!+S273</f>
        <v>#REF!</v>
      </c>
      <c r="T261" s="10" t="e">
        <f>#REF!+T273</f>
        <v>#REF!</v>
      </c>
      <c r="U261" s="10" t="e">
        <f>#REF!+U273</f>
        <v>#REF!</v>
      </c>
      <c r="V261" s="10" t="e">
        <f>#REF!+V273</f>
        <v>#REF!</v>
      </c>
    </row>
    <row r="262" spans="1:22" s="27" customFormat="1" ht="17.25" customHeight="1" outlineLevel="3">
      <c r="A262" s="22" t="s">
        <v>134</v>
      </c>
      <c r="B262" s="9" t="s">
        <v>12</v>
      </c>
      <c r="C262" s="9" t="s">
        <v>248</v>
      </c>
      <c r="D262" s="9" t="s">
        <v>5</v>
      </c>
      <c r="E262" s="9"/>
      <c r="F262" s="10">
        <f>F263</f>
        <v>50.35</v>
      </c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</row>
    <row r="263" spans="1:22" s="27" customFormat="1" ht="17.25" customHeight="1" outlineLevel="3">
      <c r="A263" s="22" t="s">
        <v>136</v>
      </c>
      <c r="B263" s="9" t="s">
        <v>12</v>
      </c>
      <c r="C263" s="9" t="s">
        <v>249</v>
      </c>
      <c r="D263" s="9" t="s">
        <v>5</v>
      </c>
      <c r="E263" s="9"/>
      <c r="F263" s="10">
        <f>F264+F270</f>
        <v>50.35</v>
      </c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</row>
    <row r="264" spans="1:22" s="27" customFormat="1" ht="50.25" customHeight="1" outlineLevel="3">
      <c r="A264" s="69" t="s">
        <v>192</v>
      </c>
      <c r="B264" s="19" t="s">
        <v>12</v>
      </c>
      <c r="C264" s="19" t="s">
        <v>293</v>
      </c>
      <c r="D264" s="19" t="s">
        <v>5</v>
      </c>
      <c r="E264" s="19"/>
      <c r="F264" s="20">
        <f>F265+F268</f>
        <v>0.35000000000000003</v>
      </c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</row>
    <row r="265" spans="1:22" s="27" customFormat="1" ht="18" customHeight="1" outlineLevel="3">
      <c r="A265" s="5" t="s">
        <v>94</v>
      </c>
      <c r="B265" s="6" t="s">
        <v>12</v>
      </c>
      <c r="C265" s="6" t="s">
        <v>293</v>
      </c>
      <c r="D265" s="6" t="s">
        <v>93</v>
      </c>
      <c r="E265" s="6"/>
      <c r="F265" s="7">
        <f>F266+F267</f>
        <v>0.30000000000000004</v>
      </c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</row>
    <row r="266" spans="1:22" s="27" customFormat="1" ht="17.25" customHeight="1" outlineLevel="3">
      <c r="A266" s="52" t="s">
        <v>240</v>
      </c>
      <c r="B266" s="53" t="s">
        <v>12</v>
      </c>
      <c r="C266" s="53" t="s">
        <v>293</v>
      </c>
      <c r="D266" s="53" t="s">
        <v>91</v>
      </c>
      <c r="E266" s="53"/>
      <c r="F266" s="54">
        <v>0.23</v>
      </c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</row>
    <row r="267" spans="1:22" s="27" customFormat="1" ht="50.25" customHeight="1" outlineLevel="3">
      <c r="A267" s="52" t="s">
        <v>241</v>
      </c>
      <c r="B267" s="53" t="s">
        <v>12</v>
      </c>
      <c r="C267" s="53" t="s">
        <v>293</v>
      </c>
      <c r="D267" s="53" t="s">
        <v>242</v>
      </c>
      <c r="E267" s="53"/>
      <c r="F267" s="54">
        <v>0.07</v>
      </c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</row>
    <row r="268" spans="1:22" s="27" customFormat="1" ht="17.25" customHeight="1" outlineLevel="3">
      <c r="A268" s="5" t="s">
        <v>95</v>
      </c>
      <c r="B268" s="6" t="s">
        <v>12</v>
      </c>
      <c r="C268" s="6" t="s">
        <v>293</v>
      </c>
      <c r="D268" s="6" t="s">
        <v>96</v>
      </c>
      <c r="E268" s="6"/>
      <c r="F268" s="7">
        <f>F269</f>
        <v>0.05</v>
      </c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</row>
    <row r="269" spans="1:22" s="27" customFormat="1" ht="17.25" customHeight="1" outlineLevel="3">
      <c r="A269" s="52" t="s">
        <v>97</v>
      </c>
      <c r="B269" s="53" t="s">
        <v>12</v>
      </c>
      <c r="C269" s="53" t="s">
        <v>293</v>
      </c>
      <c r="D269" s="53" t="s">
        <v>98</v>
      </c>
      <c r="E269" s="53"/>
      <c r="F269" s="54">
        <v>0.05</v>
      </c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</row>
    <row r="270" spans="1:22" s="27" customFormat="1" ht="17.25" customHeight="1" outlineLevel="3">
      <c r="A270" s="55" t="s">
        <v>215</v>
      </c>
      <c r="B270" s="19" t="s">
        <v>12</v>
      </c>
      <c r="C270" s="19" t="s">
        <v>294</v>
      </c>
      <c r="D270" s="19" t="s">
        <v>5</v>
      </c>
      <c r="E270" s="19"/>
      <c r="F270" s="20">
        <f>F271</f>
        <v>50</v>
      </c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</row>
    <row r="271" spans="1:22" s="27" customFormat="1" ht="17.25" customHeight="1" outlineLevel="3">
      <c r="A271" s="5" t="s">
        <v>95</v>
      </c>
      <c r="B271" s="6" t="s">
        <v>12</v>
      </c>
      <c r="C271" s="6" t="s">
        <v>294</v>
      </c>
      <c r="D271" s="6" t="s">
        <v>96</v>
      </c>
      <c r="E271" s="6"/>
      <c r="F271" s="7">
        <f>F272</f>
        <v>50</v>
      </c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</row>
    <row r="272" spans="1:22" s="27" customFormat="1" ht="17.25" customHeight="1" outlineLevel="3">
      <c r="A272" s="52" t="s">
        <v>97</v>
      </c>
      <c r="B272" s="53" t="s">
        <v>12</v>
      </c>
      <c r="C272" s="53" t="s">
        <v>294</v>
      </c>
      <c r="D272" s="53" t="s">
        <v>98</v>
      </c>
      <c r="E272" s="53"/>
      <c r="F272" s="54">
        <v>50</v>
      </c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</row>
    <row r="273" spans="1:22" s="27" customFormat="1" ht="15.75" outlineLevel="4">
      <c r="A273" s="14" t="s">
        <v>156</v>
      </c>
      <c r="B273" s="12" t="s">
        <v>12</v>
      </c>
      <c r="C273" s="12" t="s">
        <v>247</v>
      </c>
      <c r="D273" s="12" t="s">
        <v>5</v>
      </c>
      <c r="E273" s="12"/>
      <c r="F273" s="93">
        <f>F274</f>
        <v>0</v>
      </c>
      <c r="G273" s="13" t="e">
        <f>#REF!</f>
        <v>#REF!</v>
      </c>
      <c r="H273" s="13" t="e">
        <f>#REF!</f>
        <v>#REF!</v>
      </c>
      <c r="I273" s="13" t="e">
        <f>#REF!</f>
        <v>#REF!</v>
      </c>
      <c r="J273" s="13" t="e">
        <f>#REF!</f>
        <v>#REF!</v>
      </c>
      <c r="K273" s="13" t="e">
        <f>#REF!</f>
        <v>#REF!</v>
      </c>
      <c r="L273" s="13" t="e">
        <f>#REF!</f>
        <v>#REF!</v>
      </c>
      <c r="M273" s="13" t="e">
        <f>#REF!</f>
        <v>#REF!</v>
      </c>
      <c r="N273" s="13" t="e">
        <f>#REF!</f>
        <v>#REF!</v>
      </c>
      <c r="O273" s="13" t="e">
        <f>#REF!</f>
        <v>#REF!</v>
      </c>
      <c r="P273" s="13" t="e">
        <f>#REF!</f>
        <v>#REF!</v>
      </c>
      <c r="Q273" s="13" t="e">
        <f>#REF!</f>
        <v>#REF!</v>
      </c>
      <c r="R273" s="13" t="e">
        <f>#REF!</f>
        <v>#REF!</v>
      </c>
      <c r="S273" s="13" t="e">
        <f>#REF!</f>
        <v>#REF!</v>
      </c>
      <c r="T273" s="13" t="e">
        <f>#REF!</f>
        <v>#REF!</v>
      </c>
      <c r="U273" s="13" t="e">
        <f>#REF!</f>
        <v>#REF!</v>
      </c>
      <c r="V273" s="13" t="e">
        <f>#REF!</f>
        <v>#REF!</v>
      </c>
    </row>
    <row r="274" spans="1:22" s="27" customFormat="1" ht="47.25" outlineLevel="5">
      <c r="A274" s="55" t="s">
        <v>391</v>
      </c>
      <c r="B274" s="19" t="s">
        <v>12</v>
      </c>
      <c r="C274" s="19" t="s">
        <v>290</v>
      </c>
      <c r="D274" s="19" t="s">
        <v>5</v>
      </c>
      <c r="E274" s="19"/>
      <c r="F274" s="89">
        <f>F275</f>
        <v>0</v>
      </c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</row>
    <row r="275" spans="1:22" s="27" customFormat="1" ht="47.25" outlineLevel="5">
      <c r="A275" s="5" t="s">
        <v>213</v>
      </c>
      <c r="B275" s="6" t="s">
        <v>12</v>
      </c>
      <c r="C275" s="6" t="s">
        <v>295</v>
      </c>
      <c r="D275" s="6" t="s">
        <v>5</v>
      </c>
      <c r="E275" s="6"/>
      <c r="F275" s="90">
        <f>F276</f>
        <v>0</v>
      </c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</row>
    <row r="276" spans="1:22" s="27" customFormat="1" ht="15.75" outlineLevel="5">
      <c r="A276" s="52" t="s">
        <v>95</v>
      </c>
      <c r="B276" s="53" t="s">
        <v>12</v>
      </c>
      <c r="C276" s="53" t="s">
        <v>295</v>
      </c>
      <c r="D276" s="53" t="s">
        <v>96</v>
      </c>
      <c r="E276" s="53"/>
      <c r="F276" s="91">
        <f>F277</f>
        <v>0</v>
      </c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</row>
    <row r="277" spans="1:22" s="27" customFormat="1" ht="31.5" outlineLevel="5">
      <c r="A277" s="52" t="s">
        <v>97</v>
      </c>
      <c r="B277" s="53" t="s">
        <v>12</v>
      </c>
      <c r="C277" s="53" t="s">
        <v>295</v>
      </c>
      <c r="D277" s="53" t="s">
        <v>98</v>
      </c>
      <c r="E277" s="53"/>
      <c r="F277" s="91">
        <v>0</v>
      </c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</row>
    <row r="278" spans="1:22" s="27" customFormat="1" ht="18.75" outlineLevel="6">
      <c r="A278" s="16" t="s">
        <v>53</v>
      </c>
      <c r="B278" s="17" t="s">
        <v>52</v>
      </c>
      <c r="C278" s="17" t="s">
        <v>247</v>
      </c>
      <c r="D278" s="17" t="s">
        <v>5</v>
      </c>
      <c r="E278" s="17"/>
      <c r="F278" s="18">
        <f>F279+F299+F355+F360+F374</f>
        <v>460833.34676000004</v>
      </c>
      <c r="G278" s="18" t="e">
        <f aca="true" t="shared" si="28" ref="G278:V278">G284+G299+G360+G374</f>
        <v>#REF!</v>
      </c>
      <c r="H278" s="18" t="e">
        <f t="shared" si="28"/>
        <v>#REF!</v>
      </c>
      <c r="I278" s="18" t="e">
        <f t="shared" si="28"/>
        <v>#REF!</v>
      </c>
      <c r="J278" s="18" t="e">
        <f t="shared" si="28"/>
        <v>#REF!</v>
      </c>
      <c r="K278" s="18" t="e">
        <f t="shared" si="28"/>
        <v>#REF!</v>
      </c>
      <c r="L278" s="18" t="e">
        <f t="shared" si="28"/>
        <v>#REF!</v>
      </c>
      <c r="M278" s="18" t="e">
        <f t="shared" si="28"/>
        <v>#REF!</v>
      </c>
      <c r="N278" s="18" t="e">
        <f t="shared" si="28"/>
        <v>#REF!</v>
      </c>
      <c r="O278" s="18" t="e">
        <f t="shared" si="28"/>
        <v>#REF!</v>
      </c>
      <c r="P278" s="18" t="e">
        <f t="shared" si="28"/>
        <v>#REF!</v>
      </c>
      <c r="Q278" s="18" t="e">
        <f t="shared" si="28"/>
        <v>#REF!</v>
      </c>
      <c r="R278" s="18" t="e">
        <f t="shared" si="28"/>
        <v>#REF!</v>
      </c>
      <c r="S278" s="18" t="e">
        <f t="shared" si="28"/>
        <v>#REF!</v>
      </c>
      <c r="T278" s="18" t="e">
        <f t="shared" si="28"/>
        <v>#REF!</v>
      </c>
      <c r="U278" s="18" t="e">
        <f t="shared" si="28"/>
        <v>#REF!</v>
      </c>
      <c r="V278" s="18" t="e">
        <f t="shared" si="28"/>
        <v>#REF!</v>
      </c>
    </row>
    <row r="279" spans="1:22" s="27" customFormat="1" ht="18.75" outlineLevel="6">
      <c r="A279" s="16" t="s">
        <v>43</v>
      </c>
      <c r="B279" s="17" t="s">
        <v>20</v>
      </c>
      <c r="C279" s="17" t="s">
        <v>247</v>
      </c>
      <c r="D279" s="17" t="s">
        <v>5</v>
      </c>
      <c r="E279" s="17"/>
      <c r="F279" s="86">
        <f>F284+F280</f>
        <v>95919.12054</v>
      </c>
      <c r="G279" s="18"/>
      <c r="H279" s="18"/>
      <c r="I279" s="18"/>
      <c r="J279" s="18"/>
      <c r="K279" s="18"/>
      <c r="L279" s="18"/>
      <c r="M279" s="18"/>
      <c r="N279" s="18"/>
      <c r="O279" s="18"/>
      <c r="P279" s="18"/>
      <c r="Q279" s="18"/>
      <c r="R279" s="18"/>
      <c r="S279" s="18"/>
      <c r="T279" s="18"/>
      <c r="U279" s="18"/>
      <c r="V279" s="18"/>
    </row>
    <row r="280" spans="1:22" s="27" customFormat="1" ht="31.5" outlineLevel="6">
      <c r="A280" s="22" t="s">
        <v>134</v>
      </c>
      <c r="B280" s="9" t="s">
        <v>20</v>
      </c>
      <c r="C280" s="9" t="s">
        <v>248</v>
      </c>
      <c r="D280" s="9" t="s">
        <v>5</v>
      </c>
      <c r="E280" s="9"/>
      <c r="F280" s="87">
        <f>F281</f>
        <v>570.59059</v>
      </c>
      <c r="G280" s="18"/>
      <c r="H280" s="18"/>
      <c r="I280" s="18"/>
      <c r="J280" s="18"/>
      <c r="K280" s="18"/>
      <c r="L280" s="18"/>
      <c r="M280" s="18"/>
      <c r="N280" s="18"/>
      <c r="O280" s="18"/>
      <c r="P280" s="18"/>
      <c r="Q280" s="18"/>
      <c r="R280" s="18"/>
      <c r="S280" s="18"/>
      <c r="T280" s="18"/>
      <c r="U280" s="18"/>
      <c r="V280" s="18"/>
    </row>
    <row r="281" spans="1:22" s="27" customFormat="1" ht="31.5" outlineLevel="6">
      <c r="A281" s="22" t="s">
        <v>136</v>
      </c>
      <c r="B281" s="9" t="s">
        <v>20</v>
      </c>
      <c r="C281" s="9" t="s">
        <v>249</v>
      </c>
      <c r="D281" s="9" t="s">
        <v>5</v>
      </c>
      <c r="E281" s="9"/>
      <c r="F281" s="87">
        <f>F282</f>
        <v>570.59059</v>
      </c>
      <c r="G281" s="18"/>
      <c r="H281" s="18"/>
      <c r="I281" s="18"/>
      <c r="J281" s="18"/>
      <c r="K281" s="18"/>
      <c r="L281" s="18"/>
      <c r="M281" s="18"/>
      <c r="N281" s="18"/>
      <c r="O281" s="18"/>
      <c r="P281" s="18"/>
      <c r="Q281" s="18"/>
      <c r="R281" s="18"/>
      <c r="S281" s="18"/>
      <c r="T281" s="18"/>
      <c r="U281" s="18"/>
      <c r="V281" s="18"/>
    </row>
    <row r="282" spans="1:22" s="27" customFormat="1" ht="18.75" outlineLevel="6">
      <c r="A282" s="55" t="s">
        <v>139</v>
      </c>
      <c r="B282" s="19" t="s">
        <v>20</v>
      </c>
      <c r="C282" s="19" t="s">
        <v>253</v>
      </c>
      <c r="D282" s="19" t="s">
        <v>5</v>
      </c>
      <c r="E282" s="19"/>
      <c r="F282" s="89">
        <f>F283</f>
        <v>570.59059</v>
      </c>
      <c r="G282" s="18"/>
      <c r="H282" s="18"/>
      <c r="I282" s="18"/>
      <c r="J282" s="18"/>
      <c r="K282" s="18"/>
      <c r="L282" s="18"/>
      <c r="M282" s="18"/>
      <c r="N282" s="18"/>
      <c r="O282" s="18"/>
      <c r="P282" s="18"/>
      <c r="Q282" s="18"/>
      <c r="R282" s="18"/>
      <c r="S282" s="18"/>
      <c r="T282" s="18"/>
      <c r="U282" s="18"/>
      <c r="V282" s="18"/>
    </row>
    <row r="283" spans="1:22" s="27" customFormat="1" ht="18.75" outlineLevel="6">
      <c r="A283" s="5" t="s">
        <v>109</v>
      </c>
      <c r="B283" s="6" t="s">
        <v>20</v>
      </c>
      <c r="C283" s="6" t="s">
        <v>253</v>
      </c>
      <c r="D283" s="6" t="s">
        <v>84</v>
      </c>
      <c r="E283" s="6"/>
      <c r="F283" s="90">
        <v>570.59059</v>
      </c>
      <c r="G283" s="18"/>
      <c r="H283" s="18"/>
      <c r="I283" s="18"/>
      <c r="J283" s="18"/>
      <c r="K283" s="18"/>
      <c r="L283" s="18"/>
      <c r="M283" s="18"/>
      <c r="N283" s="18"/>
      <c r="O283" s="18"/>
      <c r="P283" s="18"/>
      <c r="Q283" s="18"/>
      <c r="R283" s="18"/>
      <c r="S283" s="18"/>
      <c r="T283" s="18"/>
      <c r="U283" s="18"/>
      <c r="V283" s="18"/>
    </row>
    <row r="284" spans="1:22" s="27" customFormat="1" ht="31.5" outlineLevel="6">
      <c r="A284" s="75" t="s">
        <v>392</v>
      </c>
      <c r="B284" s="9" t="s">
        <v>20</v>
      </c>
      <c r="C284" s="9" t="s">
        <v>296</v>
      </c>
      <c r="D284" s="9" t="s">
        <v>5</v>
      </c>
      <c r="E284" s="9"/>
      <c r="F284" s="87">
        <f>F285+F295</f>
        <v>95348.52995</v>
      </c>
      <c r="G284" s="10">
        <f aca="true" t="shared" si="29" ref="G284:V284">G285</f>
        <v>0</v>
      </c>
      <c r="H284" s="10">
        <f t="shared" si="29"/>
        <v>0</v>
      </c>
      <c r="I284" s="10">
        <f t="shared" si="29"/>
        <v>0</v>
      </c>
      <c r="J284" s="10">
        <f t="shared" si="29"/>
        <v>0</v>
      </c>
      <c r="K284" s="10">
        <f t="shared" si="29"/>
        <v>0</v>
      </c>
      <c r="L284" s="10">
        <f t="shared" si="29"/>
        <v>0</v>
      </c>
      <c r="M284" s="10">
        <f t="shared" si="29"/>
        <v>0</v>
      </c>
      <c r="N284" s="10">
        <f t="shared" si="29"/>
        <v>0</v>
      </c>
      <c r="O284" s="10">
        <f t="shared" si="29"/>
        <v>0</v>
      </c>
      <c r="P284" s="10">
        <f t="shared" si="29"/>
        <v>0</v>
      </c>
      <c r="Q284" s="10">
        <f t="shared" si="29"/>
        <v>0</v>
      </c>
      <c r="R284" s="10">
        <f t="shared" si="29"/>
        <v>0</v>
      </c>
      <c r="S284" s="10">
        <f t="shared" si="29"/>
        <v>0</v>
      </c>
      <c r="T284" s="10">
        <f t="shared" si="29"/>
        <v>0</v>
      </c>
      <c r="U284" s="10">
        <f t="shared" si="29"/>
        <v>0</v>
      </c>
      <c r="V284" s="10">
        <f t="shared" si="29"/>
        <v>0</v>
      </c>
    </row>
    <row r="285" spans="1:22" s="27" customFormat="1" ht="19.5" customHeight="1" outlineLevel="6">
      <c r="A285" s="75" t="s">
        <v>157</v>
      </c>
      <c r="B285" s="12" t="s">
        <v>20</v>
      </c>
      <c r="C285" s="12" t="s">
        <v>297</v>
      </c>
      <c r="D285" s="12" t="s">
        <v>5</v>
      </c>
      <c r="E285" s="12"/>
      <c r="F285" s="93">
        <f>F286+F289+F292</f>
        <v>95252.07794999999</v>
      </c>
      <c r="G285" s="13">
        <f aca="true" t="shared" si="30" ref="G285:V285">G286</f>
        <v>0</v>
      </c>
      <c r="H285" s="13">
        <f t="shared" si="30"/>
        <v>0</v>
      </c>
      <c r="I285" s="13">
        <f t="shared" si="30"/>
        <v>0</v>
      </c>
      <c r="J285" s="13">
        <f t="shared" si="30"/>
        <v>0</v>
      </c>
      <c r="K285" s="13">
        <f t="shared" si="30"/>
        <v>0</v>
      </c>
      <c r="L285" s="13">
        <f t="shared" si="30"/>
        <v>0</v>
      </c>
      <c r="M285" s="13">
        <f t="shared" si="30"/>
        <v>0</v>
      </c>
      <c r="N285" s="13">
        <f t="shared" si="30"/>
        <v>0</v>
      </c>
      <c r="O285" s="13">
        <f t="shared" si="30"/>
        <v>0</v>
      </c>
      <c r="P285" s="13">
        <f t="shared" si="30"/>
        <v>0</v>
      </c>
      <c r="Q285" s="13">
        <f t="shared" si="30"/>
        <v>0</v>
      </c>
      <c r="R285" s="13">
        <f t="shared" si="30"/>
        <v>0</v>
      </c>
      <c r="S285" s="13">
        <f t="shared" si="30"/>
        <v>0</v>
      </c>
      <c r="T285" s="13">
        <f t="shared" si="30"/>
        <v>0</v>
      </c>
      <c r="U285" s="13">
        <f t="shared" si="30"/>
        <v>0</v>
      </c>
      <c r="V285" s="13">
        <f t="shared" si="30"/>
        <v>0</v>
      </c>
    </row>
    <row r="286" spans="1:22" s="27" customFormat="1" ht="31.5" outlineLevel="6">
      <c r="A286" s="55" t="s">
        <v>158</v>
      </c>
      <c r="B286" s="19" t="s">
        <v>20</v>
      </c>
      <c r="C286" s="19" t="s">
        <v>298</v>
      </c>
      <c r="D286" s="19" t="s">
        <v>5</v>
      </c>
      <c r="E286" s="19"/>
      <c r="F286" s="89">
        <f>F287</f>
        <v>34426.54435</v>
      </c>
      <c r="G286" s="7">
        <f aca="true" t="shared" si="31" ref="G286:V286">G288</f>
        <v>0</v>
      </c>
      <c r="H286" s="7">
        <f t="shared" si="31"/>
        <v>0</v>
      </c>
      <c r="I286" s="7">
        <f t="shared" si="31"/>
        <v>0</v>
      </c>
      <c r="J286" s="7">
        <f t="shared" si="31"/>
        <v>0</v>
      </c>
      <c r="K286" s="7">
        <f t="shared" si="31"/>
        <v>0</v>
      </c>
      <c r="L286" s="7">
        <f t="shared" si="31"/>
        <v>0</v>
      </c>
      <c r="M286" s="7">
        <f t="shared" si="31"/>
        <v>0</v>
      </c>
      <c r="N286" s="7">
        <f t="shared" si="31"/>
        <v>0</v>
      </c>
      <c r="O286" s="7">
        <f t="shared" si="31"/>
        <v>0</v>
      </c>
      <c r="P286" s="7">
        <f t="shared" si="31"/>
        <v>0</v>
      </c>
      <c r="Q286" s="7">
        <f t="shared" si="31"/>
        <v>0</v>
      </c>
      <c r="R286" s="7">
        <f t="shared" si="31"/>
        <v>0</v>
      </c>
      <c r="S286" s="7">
        <f t="shared" si="31"/>
        <v>0</v>
      </c>
      <c r="T286" s="7">
        <f t="shared" si="31"/>
        <v>0</v>
      </c>
      <c r="U286" s="7">
        <f t="shared" si="31"/>
        <v>0</v>
      </c>
      <c r="V286" s="7">
        <f t="shared" si="31"/>
        <v>0</v>
      </c>
    </row>
    <row r="287" spans="1:22" s="27" customFormat="1" ht="15.75" outlineLevel="6">
      <c r="A287" s="5" t="s">
        <v>119</v>
      </c>
      <c r="B287" s="6" t="s">
        <v>20</v>
      </c>
      <c r="C287" s="6" t="s">
        <v>298</v>
      </c>
      <c r="D287" s="6" t="s">
        <v>120</v>
      </c>
      <c r="E287" s="6"/>
      <c r="F287" s="90">
        <f>F288</f>
        <v>34426.54435</v>
      </c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</row>
    <row r="288" spans="1:22" s="27" customFormat="1" ht="47.25" outlineLevel="6">
      <c r="A288" s="61" t="s">
        <v>202</v>
      </c>
      <c r="B288" s="53" t="s">
        <v>20</v>
      </c>
      <c r="C288" s="53" t="s">
        <v>298</v>
      </c>
      <c r="D288" s="53" t="s">
        <v>84</v>
      </c>
      <c r="E288" s="53"/>
      <c r="F288" s="91">
        <v>34426.54435</v>
      </c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</row>
    <row r="289" spans="1:22" s="27" customFormat="1" ht="63" outlineLevel="6">
      <c r="A289" s="69" t="s">
        <v>160</v>
      </c>
      <c r="B289" s="19" t="s">
        <v>20</v>
      </c>
      <c r="C289" s="19" t="s">
        <v>299</v>
      </c>
      <c r="D289" s="19" t="s">
        <v>5</v>
      </c>
      <c r="E289" s="19"/>
      <c r="F289" s="89">
        <f>F290</f>
        <v>59442</v>
      </c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</row>
    <row r="290" spans="1:22" s="27" customFormat="1" ht="15.75" outlineLevel="6">
      <c r="A290" s="5" t="s">
        <v>119</v>
      </c>
      <c r="B290" s="6" t="s">
        <v>20</v>
      </c>
      <c r="C290" s="6" t="s">
        <v>299</v>
      </c>
      <c r="D290" s="6" t="s">
        <v>120</v>
      </c>
      <c r="E290" s="6"/>
      <c r="F290" s="90">
        <f>F291</f>
        <v>59442</v>
      </c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</row>
    <row r="291" spans="1:22" s="27" customFormat="1" ht="47.25" outlineLevel="6">
      <c r="A291" s="61" t="s">
        <v>202</v>
      </c>
      <c r="B291" s="53" t="s">
        <v>20</v>
      </c>
      <c r="C291" s="53" t="s">
        <v>299</v>
      </c>
      <c r="D291" s="53" t="s">
        <v>84</v>
      </c>
      <c r="E291" s="53"/>
      <c r="F291" s="91">
        <v>59442</v>
      </c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</row>
    <row r="292" spans="1:22" s="27" customFormat="1" ht="31.5" outlineLevel="6">
      <c r="A292" s="76" t="s">
        <v>162</v>
      </c>
      <c r="B292" s="19" t="s">
        <v>20</v>
      </c>
      <c r="C292" s="19" t="s">
        <v>300</v>
      </c>
      <c r="D292" s="19" t="s">
        <v>5</v>
      </c>
      <c r="E292" s="19"/>
      <c r="F292" s="89">
        <f>F293</f>
        <v>1383.5336</v>
      </c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</row>
    <row r="293" spans="1:22" s="27" customFormat="1" ht="15.75" outlineLevel="6">
      <c r="A293" s="5" t="s">
        <v>119</v>
      </c>
      <c r="B293" s="6" t="s">
        <v>20</v>
      </c>
      <c r="C293" s="6" t="s">
        <v>300</v>
      </c>
      <c r="D293" s="6" t="s">
        <v>120</v>
      </c>
      <c r="E293" s="6"/>
      <c r="F293" s="90">
        <f>F294</f>
        <v>1383.5336</v>
      </c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</row>
    <row r="294" spans="1:22" s="27" customFormat="1" ht="15.75" outlineLevel="6">
      <c r="A294" s="64" t="s">
        <v>85</v>
      </c>
      <c r="B294" s="53" t="s">
        <v>20</v>
      </c>
      <c r="C294" s="53" t="s">
        <v>300</v>
      </c>
      <c r="D294" s="53" t="s">
        <v>86</v>
      </c>
      <c r="E294" s="53"/>
      <c r="F294" s="91">
        <v>1383.5336</v>
      </c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</row>
    <row r="295" spans="1:22" s="27" customFormat="1" ht="31.5" outlineLevel="6">
      <c r="A295" s="77" t="s">
        <v>224</v>
      </c>
      <c r="B295" s="9" t="s">
        <v>20</v>
      </c>
      <c r="C295" s="9" t="s">
        <v>301</v>
      </c>
      <c r="D295" s="9" t="s">
        <v>5</v>
      </c>
      <c r="E295" s="9"/>
      <c r="F295" s="87">
        <f>F296</f>
        <v>96.452</v>
      </c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</row>
    <row r="296" spans="1:22" s="27" customFormat="1" ht="31.5" outlineLevel="6">
      <c r="A296" s="76" t="s">
        <v>159</v>
      </c>
      <c r="B296" s="19" t="s">
        <v>20</v>
      </c>
      <c r="C296" s="19" t="s">
        <v>302</v>
      </c>
      <c r="D296" s="19" t="s">
        <v>5</v>
      </c>
      <c r="E296" s="19"/>
      <c r="F296" s="89">
        <f>F297</f>
        <v>96.452</v>
      </c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</row>
    <row r="297" spans="1:22" s="27" customFormat="1" ht="15.75" outlineLevel="6">
      <c r="A297" s="5" t="s">
        <v>119</v>
      </c>
      <c r="B297" s="6" t="s">
        <v>20</v>
      </c>
      <c r="C297" s="6" t="s">
        <v>302</v>
      </c>
      <c r="D297" s="6" t="s">
        <v>120</v>
      </c>
      <c r="E297" s="6"/>
      <c r="F297" s="90">
        <f>F298</f>
        <v>96.452</v>
      </c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</row>
    <row r="298" spans="1:22" s="27" customFormat="1" ht="15.75" outlineLevel="6">
      <c r="A298" s="64" t="s">
        <v>85</v>
      </c>
      <c r="B298" s="53" t="s">
        <v>20</v>
      </c>
      <c r="C298" s="53" t="s">
        <v>302</v>
      </c>
      <c r="D298" s="53" t="s">
        <v>86</v>
      </c>
      <c r="E298" s="53"/>
      <c r="F298" s="91">
        <v>96.452</v>
      </c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</row>
    <row r="299" spans="1:22" s="27" customFormat="1" ht="15.75" outlineLevel="6">
      <c r="A299" s="78" t="s">
        <v>42</v>
      </c>
      <c r="B299" s="33" t="s">
        <v>21</v>
      </c>
      <c r="C299" s="33" t="s">
        <v>247</v>
      </c>
      <c r="D299" s="33" t="s">
        <v>5</v>
      </c>
      <c r="E299" s="33"/>
      <c r="F299" s="96">
        <f>F304+F344+F300</f>
        <v>344979.95834</v>
      </c>
      <c r="G299" s="10" t="e">
        <f>G305+#REF!+G344+#REF!+#REF!+#REF!+#REF!</f>
        <v>#REF!</v>
      </c>
      <c r="H299" s="10" t="e">
        <f>H305+#REF!+H344+#REF!+#REF!+#REF!+#REF!</f>
        <v>#REF!</v>
      </c>
      <c r="I299" s="10" t="e">
        <f>I305+#REF!+I344+#REF!+#REF!+#REF!+#REF!</f>
        <v>#REF!</v>
      </c>
      <c r="J299" s="10" t="e">
        <f>J305+#REF!+J344+#REF!+#REF!+#REF!+#REF!</f>
        <v>#REF!</v>
      </c>
      <c r="K299" s="10" t="e">
        <f>K305+#REF!+K344+#REF!+#REF!+#REF!+#REF!</f>
        <v>#REF!</v>
      </c>
      <c r="L299" s="10" t="e">
        <f>L305+#REF!+L344+#REF!+#REF!+#REF!+#REF!</f>
        <v>#REF!</v>
      </c>
      <c r="M299" s="10" t="e">
        <f>M305+#REF!+M344+#REF!+#REF!+#REF!+#REF!</f>
        <v>#REF!</v>
      </c>
      <c r="N299" s="10" t="e">
        <f>N305+#REF!+N344+#REF!+#REF!+#REF!+#REF!</f>
        <v>#REF!</v>
      </c>
      <c r="O299" s="10" t="e">
        <f>O305+#REF!+O344+#REF!+#REF!+#REF!+#REF!</f>
        <v>#REF!</v>
      </c>
      <c r="P299" s="10" t="e">
        <f>P305+#REF!+P344+#REF!+#REF!+#REF!+#REF!</f>
        <v>#REF!</v>
      </c>
      <c r="Q299" s="10" t="e">
        <f>Q305+#REF!+Q344+#REF!+#REF!+#REF!+#REF!</f>
        <v>#REF!</v>
      </c>
      <c r="R299" s="10" t="e">
        <f>R305+#REF!+R344+#REF!+#REF!+#REF!+#REF!</f>
        <v>#REF!</v>
      </c>
      <c r="S299" s="10" t="e">
        <f>S305+#REF!+S344+#REF!+#REF!+#REF!+#REF!</f>
        <v>#REF!</v>
      </c>
      <c r="T299" s="10" t="e">
        <f>T305+#REF!+T344+#REF!+#REF!+#REF!+#REF!</f>
        <v>#REF!</v>
      </c>
      <c r="U299" s="10" t="e">
        <f>U305+#REF!+U344+#REF!+#REF!+#REF!+#REF!</f>
        <v>#REF!</v>
      </c>
      <c r="V299" s="10" t="e">
        <f>V305+#REF!+V344+#REF!+#REF!+#REF!+#REF!</f>
        <v>#REF!</v>
      </c>
    </row>
    <row r="300" spans="1:22" s="27" customFormat="1" ht="31.5" outlineLevel="6">
      <c r="A300" s="22" t="s">
        <v>134</v>
      </c>
      <c r="B300" s="9" t="s">
        <v>21</v>
      </c>
      <c r="C300" s="9" t="s">
        <v>248</v>
      </c>
      <c r="D300" s="9" t="s">
        <v>5</v>
      </c>
      <c r="E300" s="9"/>
      <c r="F300" s="87">
        <f>F301</f>
        <v>1861.6823</v>
      </c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</row>
    <row r="301" spans="1:22" s="27" customFormat="1" ht="31.5" outlineLevel="6">
      <c r="A301" s="22" t="s">
        <v>136</v>
      </c>
      <c r="B301" s="9" t="s">
        <v>21</v>
      </c>
      <c r="C301" s="9" t="s">
        <v>249</v>
      </c>
      <c r="D301" s="9" t="s">
        <v>5</v>
      </c>
      <c r="E301" s="9"/>
      <c r="F301" s="87">
        <f>F302</f>
        <v>1861.6823</v>
      </c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</row>
    <row r="302" spans="1:22" s="27" customFormat="1" ht="15.75" outlineLevel="6">
      <c r="A302" s="55" t="s">
        <v>139</v>
      </c>
      <c r="B302" s="19" t="s">
        <v>21</v>
      </c>
      <c r="C302" s="19" t="s">
        <v>303</v>
      </c>
      <c r="D302" s="19" t="s">
        <v>5</v>
      </c>
      <c r="E302" s="19"/>
      <c r="F302" s="89">
        <f>F303</f>
        <v>1861.6823</v>
      </c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</row>
    <row r="303" spans="1:22" s="27" customFormat="1" ht="15.75" outlineLevel="6">
      <c r="A303" s="5" t="s">
        <v>109</v>
      </c>
      <c r="B303" s="6" t="s">
        <v>21</v>
      </c>
      <c r="C303" s="6" t="s">
        <v>303</v>
      </c>
      <c r="D303" s="6" t="s">
        <v>84</v>
      </c>
      <c r="E303" s="6"/>
      <c r="F303" s="90">
        <v>1861.6823</v>
      </c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</row>
    <row r="304" spans="1:22" s="27" customFormat="1" ht="31.5" outlineLevel="6">
      <c r="A304" s="75" t="s">
        <v>392</v>
      </c>
      <c r="B304" s="9" t="s">
        <v>21</v>
      </c>
      <c r="C304" s="9" t="s">
        <v>296</v>
      </c>
      <c r="D304" s="9" t="s">
        <v>5</v>
      </c>
      <c r="E304" s="9"/>
      <c r="F304" s="87">
        <f>F305+F331+F337</f>
        <v>329941.02304</v>
      </c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</row>
    <row r="305" spans="1:22" s="27" customFormat="1" ht="15.75" outlineLevel="6">
      <c r="A305" s="23" t="s">
        <v>161</v>
      </c>
      <c r="B305" s="12" t="s">
        <v>21</v>
      </c>
      <c r="C305" s="12" t="s">
        <v>304</v>
      </c>
      <c r="D305" s="12" t="s">
        <v>5</v>
      </c>
      <c r="E305" s="12"/>
      <c r="F305" s="97">
        <f>F306+F318+F323+F312+F326+F315+F309</f>
        <v>309295.36631</v>
      </c>
      <c r="G305" s="13" t="e">
        <f>#REF!</f>
        <v>#REF!</v>
      </c>
      <c r="H305" s="13" t="e">
        <f>#REF!</f>
        <v>#REF!</v>
      </c>
      <c r="I305" s="13" t="e">
        <f>#REF!</f>
        <v>#REF!</v>
      </c>
      <c r="J305" s="13" t="e">
        <f>#REF!</f>
        <v>#REF!</v>
      </c>
      <c r="K305" s="13" t="e">
        <f>#REF!</f>
        <v>#REF!</v>
      </c>
      <c r="L305" s="13" t="e">
        <f>#REF!</f>
        <v>#REF!</v>
      </c>
      <c r="M305" s="13" t="e">
        <f>#REF!</f>
        <v>#REF!</v>
      </c>
      <c r="N305" s="13" t="e">
        <f>#REF!</f>
        <v>#REF!</v>
      </c>
      <c r="O305" s="13" t="e">
        <f>#REF!</f>
        <v>#REF!</v>
      </c>
      <c r="P305" s="13" t="e">
        <f>#REF!</f>
        <v>#REF!</v>
      </c>
      <c r="Q305" s="13" t="e">
        <f>#REF!</f>
        <v>#REF!</v>
      </c>
      <c r="R305" s="13" t="e">
        <f>#REF!</f>
        <v>#REF!</v>
      </c>
      <c r="S305" s="13" t="e">
        <f>#REF!</f>
        <v>#REF!</v>
      </c>
      <c r="T305" s="13" t="e">
        <f>#REF!</f>
        <v>#REF!</v>
      </c>
      <c r="U305" s="13" t="e">
        <f>#REF!</f>
        <v>#REF!</v>
      </c>
      <c r="V305" s="13" t="e">
        <f>#REF!</f>
        <v>#REF!</v>
      </c>
    </row>
    <row r="306" spans="1:22" s="27" customFormat="1" ht="31.5" outlineLevel="6">
      <c r="A306" s="55" t="s">
        <v>158</v>
      </c>
      <c r="B306" s="19" t="s">
        <v>21</v>
      </c>
      <c r="C306" s="19" t="s">
        <v>305</v>
      </c>
      <c r="D306" s="19" t="s">
        <v>5</v>
      </c>
      <c r="E306" s="19"/>
      <c r="F306" s="98">
        <f>F307</f>
        <v>60686.52473</v>
      </c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</row>
    <row r="307" spans="1:22" s="27" customFormat="1" ht="15.75" outlineLevel="6">
      <c r="A307" s="5" t="s">
        <v>119</v>
      </c>
      <c r="B307" s="6" t="s">
        <v>21</v>
      </c>
      <c r="C307" s="6" t="s">
        <v>305</v>
      </c>
      <c r="D307" s="6" t="s">
        <v>120</v>
      </c>
      <c r="E307" s="6"/>
      <c r="F307" s="99">
        <f>F308</f>
        <v>60686.52473</v>
      </c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</row>
    <row r="308" spans="1:22" s="27" customFormat="1" ht="47.25" outlineLevel="6">
      <c r="A308" s="61" t="s">
        <v>202</v>
      </c>
      <c r="B308" s="53" t="s">
        <v>21</v>
      </c>
      <c r="C308" s="53" t="s">
        <v>305</v>
      </c>
      <c r="D308" s="53" t="s">
        <v>84</v>
      </c>
      <c r="E308" s="53"/>
      <c r="F308" s="100">
        <v>60686.52473</v>
      </c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</row>
    <row r="309" spans="1:22" s="27" customFormat="1" ht="15.75" outlineLevel="6">
      <c r="A309" s="55" t="s">
        <v>410</v>
      </c>
      <c r="B309" s="19" t="s">
        <v>21</v>
      </c>
      <c r="C309" s="19" t="s">
        <v>411</v>
      </c>
      <c r="D309" s="19" t="s">
        <v>5</v>
      </c>
      <c r="E309" s="19"/>
      <c r="F309" s="98">
        <f>F310</f>
        <v>45</v>
      </c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</row>
    <row r="310" spans="1:22" s="27" customFormat="1" ht="15.75" outlineLevel="6">
      <c r="A310" s="5" t="s">
        <v>119</v>
      </c>
      <c r="B310" s="6" t="s">
        <v>21</v>
      </c>
      <c r="C310" s="6" t="s">
        <v>411</v>
      </c>
      <c r="D310" s="6" t="s">
        <v>86</v>
      </c>
      <c r="E310" s="6"/>
      <c r="F310" s="99">
        <f>F311</f>
        <v>45</v>
      </c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</row>
    <row r="311" spans="1:22" s="27" customFormat="1" ht="15.75" outlineLevel="6">
      <c r="A311" s="64" t="s">
        <v>85</v>
      </c>
      <c r="B311" s="53" t="s">
        <v>21</v>
      </c>
      <c r="C311" s="53" t="s">
        <v>411</v>
      </c>
      <c r="D311" s="53" t="s">
        <v>86</v>
      </c>
      <c r="E311" s="53"/>
      <c r="F311" s="100">
        <v>45</v>
      </c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</row>
    <row r="312" spans="1:22" s="27" customFormat="1" ht="31.5" outlineLevel="6">
      <c r="A312" s="76" t="s">
        <v>199</v>
      </c>
      <c r="B312" s="19" t="s">
        <v>21</v>
      </c>
      <c r="C312" s="19" t="s">
        <v>353</v>
      </c>
      <c r="D312" s="19" t="s">
        <v>5</v>
      </c>
      <c r="E312" s="19"/>
      <c r="F312" s="98">
        <f>F313</f>
        <v>4583.84158</v>
      </c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</row>
    <row r="313" spans="1:22" s="27" customFormat="1" ht="15.75" outlineLevel="6">
      <c r="A313" s="5" t="s">
        <v>119</v>
      </c>
      <c r="B313" s="6" t="s">
        <v>21</v>
      </c>
      <c r="C313" s="6" t="s">
        <v>353</v>
      </c>
      <c r="D313" s="6" t="s">
        <v>120</v>
      </c>
      <c r="E313" s="6"/>
      <c r="F313" s="99">
        <f>F314</f>
        <v>4583.84158</v>
      </c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</row>
    <row r="314" spans="1:22" s="27" customFormat="1" ht="15.75" outlineLevel="6">
      <c r="A314" s="64" t="s">
        <v>85</v>
      </c>
      <c r="B314" s="53" t="s">
        <v>21</v>
      </c>
      <c r="C314" s="53" t="s">
        <v>353</v>
      </c>
      <c r="D314" s="53" t="s">
        <v>86</v>
      </c>
      <c r="E314" s="53"/>
      <c r="F314" s="100">
        <v>4583.84158</v>
      </c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</row>
    <row r="315" spans="1:22" s="27" customFormat="1" ht="15.75" outlineLevel="6">
      <c r="A315" s="76" t="s">
        <v>382</v>
      </c>
      <c r="B315" s="19" t="s">
        <v>21</v>
      </c>
      <c r="C315" s="19" t="s">
        <v>383</v>
      </c>
      <c r="D315" s="19" t="s">
        <v>5</v>
      </c>
      <c r="E315" s="19"/>
      <c r="F315" s="98">
        <f>F316</f>
        <v>1000</v>
      </c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</row>
    <row r="316" spans="1:22" s="27" customFormat="1" ht="15.75" outlineLevel="6">
      <c r="A316" s="5" t="s">
        <v>119</v>
      </c>
      <c r="B316" s="6" t="s">
        <v>21</v>
      </c>
      <c r="C316" s="6" t="s">
        <v>383</v>
      </c>
      <c r="D316" s="6" t="s">
        <v>120</v>
      </c>
      <c r="E316" s="6"/>
      <c r="F316" s="99">
        <f>F317</f>
        <v>1000</v>
      </c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</row>
    <row r="317" spans="1:22" s="27" customFormat="1" ht="15.75" outlineLevel="6">
      <c r="A317" s="64" t="s">
        <v>85</v>
      </c>
      <c r="B317" s="53" t="s">
        <v>21</v>
      </c>
      <c r="C317" s="53" t="s">
        <v>383</v>
      </c>
      <c r="D317" s="53" t="s">
        <v>86</v>
      </c>
      <c r="E317" s="53"/>
      <c r="F317" s="100">
        <v>1000</v>
      </c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</row>
    <row r="318" spans="1:22" s="27" customFormat="1" ht="31.5" outlineLevel="6">
      <c r="A318" s="62" t="s">
        <v>163</v>
      </c>
      <c r="B318" s="19" t="s">
        <v>21</v>
      </c>
      <c r="C318" s="19" t="s">
        <v>306</v>
      </c>
      <c r="D318" s="19" t="s">
        <v>5</v>
      </c>
      <c r="E318" s="19"/>
      <c r="F318" s="98">
        <f>F319+F321</f>
        <v>5835</v>
      </c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</row>
    <row r="319" spans="1:22" s="27" customFormat="1" ht="15.75" outlineLevel="6">
      <c r="A319" s="5" t="s">
        <v>95</v>
      </c>
      <c r="B319" s="6" t="s">
        <v>21</v>
      </c>
      <c r="C319" s="6" t="s">
        <v>306</v>
      </c>
      <c r="D319" s="6" t="s">
        <v>96</v>
      </c>
      <c r="E319" s="6"/>
      <c r="F319" s="99">
        <f>F320</f>
        <v>0</v>
      </c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</row>
    <row r="320" spans="1:22" s="27" customFormat="1" ht="31.5" outlineLevel="6">
      <c r="A320" s="52" t="s">
        <v>97</v>
      </c>
      <c r="B320" s="53" t="s">
        <v>21</v>
      </c>
      <c r="C320" s="53" t="s">
        <v>306</v>
      </c>
      <c r="D320" s="53" t="s">
        <v>98</v>
      </c>
      <c r="E320" s="53"/>
      <c r="F320" s="100">
        <v>0</v>
      </c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</row>
    <row r="321" spans="1:22" s="27" customFormat="1" ht="15.75" outlineLevel="6">
      <c r="A321" s="5" t="s">
        <v>119</v>
      </c>
      <c r="B321" s="6" t="s">
        <v>21</v>
      </c>
      <c r="C321" s="6" t="s">
        <v>306</v>
      </c>
      <c r="D321" s="6" t="s">
        <v>120</v>
      </c>
      <c r="E321" s="6"/>
      <c r="F321" s="99">
        <f>F322</f>
        <v>5835</v>
      </c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</row>
    <row r="322" spans="1:22" s="27" customFormat="1" ht="47.25" outlineLevel="6">
      <c r="A322" s="61" t="s">
        <v>202</v>
      </c>
      <c r="B322" s="53" t="s">
        <v>21</v>
      </c>
      <c r="C322" s="53" t="s">
        <v>306</v>
      </c>
      <c r="D322" s="53" t="s">
        <v>84</v>
      </c>
      <c r="E322" s="53"/>
      <c r="F322" s="100">
        <v>5835</v>
      </c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</row>
    <row r="323" spans="1:22" s="27" customFormat="1" ht="51" customHeight="1" outlineLevel="6">
      <c r="A323" s="63" t="s">
        <v>164</v>
      </c>
      <c r="B323" s="67" t="s">
        <v>21</v>
      </c>
      <c r="C323" s="67" t="s">
        <v>307</v>
      </c>
      <c r="D323" s="67" t="s">
        <v>5</v>
      </c>
      <c r="E323" s="67"/>
      <c r="F323" s="101">
        <f>F324</f>
        <v>237145</v>
      </c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</row>
    <row r="324" spans="1:22" s="27" customFormat="1" ht="15.75" outlineLevel="6">
      <c r="A324" s="5" t="s">
        <v>119</v>
      </c>
      <c r="B324" s="6" t="s">
        <v>21</v>
      </c>
      <c r="C324" s="6" t="s">
        <v>307</v>
      </c>
      <c r="D324" s="6" t="s">
        <v>120</v>
      </c>
      <c r="E324" s="6"/>
      <c r="F324" s="99">
        <f>F325</f>
        <v>237145</v>
      </c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</row>
    <row r="325" spans="1:22" s="27" customFormat="1" ht="47.25" outlineLevel="6">
      <c r="A325" s="61" t="s">
        <v>202</v>
      </c>
      <c r="B325" s="53" t="s">
        <v>21</v>
      </c>
      <c r="C325" s="53" t="s">
        <v>307</v>
      </c>
      <c r="D325" s="53" t="s">
        <v>84</v>
      </c>
      <c r="E325" s="53"/>
      <c r="F325" s="100">
        <v>237145</v>
      </c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</row>
    <row r="326" spans="1:22" s="27" customFormat="1" ht="47.25" outlineLevel="6">
      <c r="A326" s="69" t="s">
        <v>206</v>
      </c>
      <c r="B326" s="19" t="s">
        <v>21</v>
      </c>
      <c r="C326" s="19" t="s">
        <v>308</v>
      </c>
      <c r="D326" s="19" t="s">
        <v>5</v>
      </c>
      <c r="E326" s="19"/>
      <c r="F326" s="98">
        <f>F327+F329</f>
        <v>0</v>
      </c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</row>
    <row r="327" spans="1:22" s="27" customFormat="1" ht="15.75" outlineLevel="6">
      <c r="A327" s="5" t="s">
        <v>95</v>
      </c>
      <c r="B327" s="6" t="s">
        <v>21</v>
      </c>
      <c r="C327" s="6" t="s">
        <v>308</v>
      </c>
      <c r="D327" s="6" t="s">
        <v>96</v>
      </c>
      <c r="E327" s="6"/>
      <c r="F327" s="99">
        <f>F328</f>
        <v>0</v>
      </c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</row>
    <row r="328" spans="1:22" s="27" customFormat="1" ht="31.5" outlineLevel="6">
      <c r="A328" s="52" t="s">
        <v>97</v>
      </c>
      <c r="B328" s="53" t="s">
        <v>21</v>
      </c>
      <c r="C328" s="53" t="s">
        <v>308</v>
      </c>
      <c r="D328" s="53" t="s">
        <v>98</v>
      </c>
      <c r="E328" s="53"/>
      <c r="F328" s="100">
        <v>0</v>
      </c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</row>
    <row r="329" spans="1:22" s="27" customFormat="1" ht="15.75" outlineLevel="6">
      <c r="A329" s="5" t="s">
        <v>119</v>
      </c>
      <c r="B329" s="6" t="s">
        <v>21</v>
      </c>
      <c r="C329" s="6" t="s">
        <v>308</v>
      </c>
      <c r="D329" s="6" t="s">
        <v>120</v>
      </c>
      <c r="E329" s="6"/>
      <c r="F329" s="99">
        <f>F330</f>
        <v>0</v>
      </c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</row>
    <row r="330" spans="1:22" s="27" customFormat="1" ht="47.25" outlineLevel="6">
      <c r="A330" s="61" t="s">
        <v>202</v>
      </c>
      <c r="B330" s="53" t="s">
        <v>21</v>
      </c>
      <c r="C330" s="53" t="s">
        <v>308</v>
      </c>
      <c r="D330" s="53" t="s">
        <v>84</v>
      </c>
      <c r="E330" s="53"/>
      <c r="F330" s="100">
        <v>0</v>
      </c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</row>
    <row r="331" spans="1:22" s="27" customFormat="1" ht="31.5" outlineLevel="6">
      <c r="A331" s="14" t="s">
        <v>190</v>
      </c>
      <c r="B331" s="9" t="s">
        <v>21</v>
      </c>
      <c r="C331" s="9" t="s">
        <v>309</v>
      </c>
      <c r="D331" s="9" t="s">
        <v>5</v>
      </c>
      <c r="E331" s="9"/>
      <c r="F331" s="102">
        <f>F332</f>
        <v>20266.62864</v>
      </c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</row>
    <row r="332" spans="1:22" s="27" customFormat="1" ht="31.5" outlineLevel="6">
      <c r="A332" s="55" t="s">
        <v>191</v>
      </c>
      <c r="B332" s="19" t="s">
        <v>21</v>
      </c>
      <c r="C332" s="19" t="s">
        <v>310</v>
      </c>
      <c r="D332" s="19" t="s">
        <v>5</v>
      </c>
      <c r="E332" s="19"/>
      <c r="F332" s="98">
        <f>F333</f>
        <v>20266.62864</v>
      </c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</row>
    <row r="333" spans="1:22" s="27" customFormat="1" ht="15.75" outlineLevel="6">
      <c r="A333" s="5" t="s">
        <v>119</v>
      </c>
      <c r="B333" s="6" t="s">
        <v>21</v>
      </c>
      <c r="C333" s="6" t="s">
        <v>310</v>
      </c>
      <c r="D333" s="6" t="s">
        <v>120</v>
      </c>
      <c r="E333" s="6"/>
      <c r="F333" s="99">
        <f>F334+F336+F335</f>
        <v>20266.62864</v>
      </c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</row>
    <row r="334" spans="1:22" s="27" customFormat="1" ht="47.25" outlineLevel="6">
      <c r="A334" s="61" t="s">
        <v>202</v>
      </c>
      <c r="B334" s="53" t="s">
        <v>21</v>
      </c>
      <c r="C334" s="53" t="s">
        <v>310</v>
      </c>
      <c r="D334" s="53" t="s">
        <v>84</v>
      </c>
      <c r="E334" s="53"/>
      <c r="F334" s="100">
        <v>19993.73378</v>
      </c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</row>
    <row r="335" spans="1:22" s="27" customFormat="1" ht="15.75" outlineLevel="6">
      <c r="A335" s="64" t="s">
        <v>85</v>
      </c>
      <c r="B335" s="53" t="s">
        <v>21</v>
      </c>
      <c r="C335" s="53" t="s">
        <v>413</v>
      </c>
      <c r="D335" s="53" t="s">
        <v>86</v>
      </c>
      <c r="E335" s="53"/>
      <c r="F335" s="100">
        <v>15</v>
      </c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</row>
    <row r="336" spans="1:22" s="27" customFormat="1" ht="15.75" outlineLevel="6">
      <c r="A336" s="64" t="s">
        <v>85</v>
      </c>
      <c r="B336" s="53" t="s">
        <v>21</v>
      </c>
      <c r="C336" s="53" t="s">
        <v>356</v>
      </c>
      <c r="D336" s="53" t="s">
        <v>86</v>
      </c>
      <c r="E336" s="53"/>
      <c r="F336" s="100">
        <v>257.89486</v>
      </c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</row>
    <row r="337" spans="1:22" s="27" customFormat="1" ht="35.25" customHeight="1" outlineLevel="6">
      <c r="A337" s="77" t="s">
        <v>224</v>
      </c>
      <c r="B337" s="9" t="s">
        <v>21</v>
      </c>
      <c r="C337" s="9" t="s">
        <v>301</v>
      </c>
      <c r="D337" s="9" t="s">
        <v>5</v>
      </c>
      <c r="E337" s="9"/>
      <c r="F337" s="102">
        <f>F341+F338</f>
        <v>379.02809</v>
      </c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</row>
    <row r="338" spans="1:22" s="27" customFormat="1" ht="35.25" customHeight="1" outlineLevel="6">
      <c r="A338" s="76" t="s">
        <v>235</v>
      </c>
      <c r="B338" s="19" t="s">
        <v>21</v>
      </c>
      <c r="C338" s="19" t="s">
        <v>311</v>
      </c>
      <c r="D338" s="19" t="s">
        <v>5</v>
      </c>
      <c r="E338" s="19"/>
      <c r="F338" s="98">
        <f>F339</f>
        <v>379.02809</v>
      </c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</row>
    <row r="339" spans="1:22" s="27" customFormat="1" ht="21" customHeight="1" outlineLevel="6">
      <c r="A339" s="5" t="s">
        <v>119</v>
      </c>
      <c r="B339" s="6" t="s">
        <v>21</v>
      </c>
      <c r="C339" s="6" t="s">
        <v>311</v>
      </c>
      <c r="D339" s="6" t="s">
        <v>120</v>
      </c>
      <c r="E339" s="6"/>
      <c r="F339" s="99">
        <f>F340</f>
        <v>379.02809</v>
      </c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</row>
    <row r="340" spans="1:22" s="27" customFormat="1" ht="20.25" customHeight="1" outlineLevel="6">
      <c r="A340" s="64" t="s">
        <v>85</v>
      </c>
      <c r="B340" s="53" t="s">
        <v>21</v>
      </c>
      <c r="C340" s="53" t="s">
        <v>311</v>
      </c>
      <c r="D340" s="53" t="s">
        <v>86</v>
      </c>
      <c r="E340" s="53"/>
      <c r="F340" s="100">
        <v>379.02809</v>
      </c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</row>
    <row r="341" spans="1:22" s="27" customFormat="1" ht="31.5" outlineLevel="6">
      <c r="A341" s="76" t="s">
        <v>214</v>
      </c>
      <c r="B341" s="19" t="s">
        <v>21</v>
      </c>
      <c r="C341" s="19" t="s">
        <v>312</v>
      </c>
      <c r="D341" s="19" t="s">
        <v>5</v>
      </c>
      <c r="E341" s="19"/>
      <c r="F341" s="98">
        <f>F342</f>
        <v>0</v>
      </c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</row>
    <row r="342" spans="1:22" s="27" customFormat="1" ht="15.75" outlineLevel="6">
      <c r="A342" s="5" t="s">
        <v>119</v>
      </c>
      <c r="B342" s="6" t="s">
        <v>21</v>
      </c>
      <c r="C342" s="6" t="s">
        <v>312</v>
      </c>
      <c r="D342" s="6" t="s">
        <v>120</v>
      </c>
      <c r="E342" s="6"/>
      <c r="F342" s="99">
        <f>F343</f>
        <v>0</v>
      </c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</row>
    <row r="343" spans="1:22" s="27" customFormat="1" ht="15.75" outlineLevel="6">
      <c r="A343" s="64" t="s">
        <v>85</v>
      </c>
      <c r="B343" s="53" t="s">
        <v>21</v>
      </c>
      <c r="C343" s="53" t="s">
        <v>312</v>
      </c>
      <c r="D343" s="53" t="s">
        <v>86</v>
      </c>
      <c r="E343" s="53"/>
      <c r="F343" s="100">
        <v>0</v>
      </c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</row>
    <row r="344" spans="1:22" s="27" customFormat="1" ht="31.5" outlineLevel="6">
      <c r="A344" s="75" t="s">
        <v>393</v>
      </c>
      <c r="B344" s="9" t="s">
        <v>21</v>
      </c>
      <c r="C344" s="9" t="s">
        <v>313</v>
      </c>
      <c r="D344" s="9" t="s">
        <v>5</v>
      </c>
      <c r="E344" s="9"/>
      <c r="F344" s="102">
        <f>F345</f>
        <v>13177.253</v>
      </c>
      <c r="G344" s="13" t="e">
        <f aca="true" t="shared" si="32" ref="G344:V344">G345</f>
        <v>#REF!</v>
      </c>
      <c r="H344" s="13" t="e">
        <f t="shared" si="32"/>
        <v>#REF!</v>
      </c>
      <c r="I344" s="13" t="e">
        <f t="shared" si="32"/>
        <v>#REF!</v>
      </c>
      <c r="J344" s="13" t="e">
        <f t="shared" si="32"/>
        <v>#REF!</v>
      </c>
      <c r="K344" s="13" t="e">
        <f t="shared" si="32"/>
        <v>#REF!</v>
      </c>
      <c r="L344" s="13" t="e">
        <f t="shared" si="32"/>
        <v>#REF!</v>
      </c>
      <c r="M344" s="13" t="e">
        <f t="shared" si="32"/>
        <v>#REF!</v>
      </c>
      <c r="N344" s="13" t="e">
        <f t="shared" si="32"/>
        <v>#REF!</v>
      </c>
      <c r="O344" s="13" t="e">
        <f t="shared" si="32"/>
        <v>#REF!</v>
      </c>
      <c r="P344" s="13" t="e">
        <f t="shared" si="32"/>
        <v>#REF!</v>
      </c>
      <c r="Q344" s="13" t="e">
        <f t="shared" si="32"/>
        <v>#REF!</v>
      </c>
      <c r="R344" s="13" t="e">
        <f t="shared" si="32"/>
        <v>#REF!</v>
      </c>
      <c r="S344" s="13" t="e">
        <f t="shared" si="32"/>
        <v>#REF!</v>
      </c>
      <c r="T344" s="13" t="e">
        <f t="shared" si="32"/>
        <v>#REF!</v>
      </c>
      <c r="U344" s="13" t="e">
        <f t="shared" si="32"/>
        <v>#REF!</v>
      </c>
      <c r="V344" s="13" t="e">
        <f t="shared" si="32"/>
        <v>#REF!</v>
      </c>
    </row>
    <row r="345" spans="1:22" s="27" customFormat="1" ht="31.5" outlineLevel="6">
      <c r="A345" s="76" t="s">
        <v>158</v>
      </c>
      <c r="B345" s="19" t="s">
        <v>21</v>
      </c>
      <c r="C345" s="19" t="s">
        <v>314</v>
      </c>
      <c r="D345" s="19" t="s">
        <v>5</v>
      </c>
      <c r="E345" s="81"/>
      <c r="F345" s="98">
        <f>F346+F349+F352</f>
        <v>13177.253</v>
      </c>
      <c r="G345" s="7" t="e">
        <f>#REF!</f>
        <v>#REF!</v>
      </c>
      <c r="H345" s="7" t="e">
        <f>#REF!</f>
        <v>#REF!</v>
      </c>
      <c r="I345" s="7" t="e">
        <f>#REF!</f>
        <v>#REF!</v>
      </c>
      <c r="J345" s="7" t="e">
        <f>#REF!</f>
        <v>#REF!</v>
      </c>
      <c r="K345" s="7" t="e">
        <f>#REF!</f>
        <v>#REF!</v>
      </c>
      <c r="L345" s="7" t="e">
        <f>#REF!</f>
        <v>#REF!</v>
      </c>
      <c r="M345" s="7" t="e">
        <f>#REF!</f>
        <v>#REF!</v>
      </c>
      <c r="N345" s="7" t="e">
        <f>#REF!</f>
        <v>#REF!</v>
      </c>
      <c r="O345" s="7" t="e">
        <f>#REF!</f>
        <v>#REF!</v>
      </c>
      <c r="P345" s="7" t="e">
        <f>#REF!</f>
        <v>#REF!</v>
      </c>
      <c r="Q345" s="7" t="e">
        <f>#REF!</f>
        <v>#REF!</v>
      </c>
      <c r="R345" s="7" t="e">
        <f>#REF!</f>
        <v>#REF!</v>
      </c>
      <c r="S345" s="7" t="e">
        <f>#REF!</f>
        <v>#REF!</v>
      </c>
      <c r="T345" s="7" t="e">
        <f>#REF!</f>
        <v>#REF!</v>
      </c>
      <c r="U345" s="7" t="e">
        <f>#REF!</f>
        <v>#REF!</v>
      </c>
      <c r="V345" s="7" t="e">
        <f>#REF!</f>
        <v>#REF!</v>
      </c>
    </row>
    <row r="346" spans="1:22" s="27" customFormat="1" ht="18.75" outlineLevel="6">
      <c r="A346" s="5" t="s">
        <v>119</v>
      </c>
      <c r="B346" s="6" t="s">
        <v>21</v>
      </c>
      <c r="C346" s="6" t="s">
        <v>314</v>
      </c>
      <c r="D346" s="6" t="s">
        <v>5</v>
      </c>
      <c r="E346" s="79"/>
      <c r="F346" s="99">
        <f>F347+F348</f>
        <v>13027.253</v>
      </c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</row>
    <row r="347" spans="1:22" s="27" customFormat="1" ht="47.25" outlineLevel="6">
      <c r="A347" s="64" t="s">
        <v>202</v>
      </c>
      <c r="B347" s="53" t="s">
        <v>21</v>
      </c>
      <c r="C347" s="53" t="s">
        <v>314</v>
      </c>
      <c r="D347" s="53" t="s">
        <v>84</v>
      </c>
      <c r="E347" s="80"/>
      <c r="F347" s="100">
        <v>12794</v>
      </c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</row>
    <row r="348" spans="1:22" s="27" customFormat="1" ht="18.75" outlineLevel="6">
      <c r="A348" s="64" t="s">
        <v>85</v>
      </c>
      <c r="B348" s="53" t="s">
        <v>21</v>
      </c>
      <c r="C348" s="53" t="s">
        <v>355</v>
      </c>
      <c r="D348" s="53" t="s">
        <v>86</v>
      </c>
      <c r="E348" s="80"/>
      <c r="F348" s="100">
        <v>233.253</v>
      </c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</row>
    <row r="349" spans="1:22" s="27" customFormat="1" ht="31.5" outlineLevel="6">
      <c r="A349" s="5" t="s">
        <v>373</v>
      </c>
      <c r="B349" s="6" t="s">
        <v>21</v>
      </c>
      <c r="C349" s="6" t="s">
        <v>380</v>
      </c>
      <c r="D349" s="6" t="s">
        <v>5</v>
      </c>
      <c r="E349" s="6"/>
      <c r="F349" s="7">
        <f>F350</f>
        <v>100</v>
      </c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</row>
    <row r="350" spans="1:22" s="27" customFormat="1" ht="15.75" outlineLevel="6">
      <c r="A350" s="52" t="s">
        <v>119</v>
      </c>
      <c r="B350" s="53" t="s">
        <v>21</v>
      </c>
      <c r="C350" s="53" t="s">
        <v>380</v>
      </c>
      <c r="D350" s="53" t="s">
        <v>120</v>
      </c>
      <c r="E350" s="53"/>
      <c r="F350" s="54">
        <f>F351</f>
        <v>100</v>
      </c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</row>
    <row r="351" spans="1:22" s="27" customFormat="1" ht="15.75" outlineLevel="6">
      <c r="A351" s="64" t="s">
        <v>85</v>
      </c>
      <c r="B351" s="53" t="s">
        <v>21</v>
      </c>
      <c r="C351" s="53" t="s">
        <v>380</v>
      </c>
      <c r="D351" s="53" t="s">
        <v>86</v>
      </c>
      <c r="E351" s="53"/>
      <c r="F351" s="54">
        <v>100</v>
      </c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</row>
    <row r="352" spans="1:22" s="27" customFormat="1" ht="31.5" outlineLevel="6">
      <c r="A352" s="5" t="s">
        <v>376</v>
      </c>
      <c r="B352" s="6" t="s">
        <v>21</v>
      </c>
      <c r="C352" s="6" t="s">
        <v>381</v>
      </c>
      <c r="D352" s="6" t="s">
        <v>5</v>
      </c>
      <c r="E352" s="6"/>
      <c r="F352" s="7">
        <f>F353</f>
        <v>50</v>
      </c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</row>
    <row r="353" spans="1:22" s="27" customFormat="1" ht="15.75" outlineLevel="6">
      <c r="A353" s="52" t="s">
        <v>119</v>
      </c>
      <c r="B353" s="53" t="s">
        <v>21</v>
      </c>
      <c r="C353" s="53" t="s">
        <v>381</v>
      </c>
      <c r="D353" s="53" t="s">
        <v>120</v>
      </c>
      <c r="E353" s="53"/>
      <c r="F353" s="54">
        <f>F354</f>
        <v>50</v>
      </c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</row>
    <row r="354" spans="1:22" s="27" customFormat="1" ht="47.25" outlineLevel="6">
      <c r="A354" s="61" t="s">
        <v>202</v>
      </c>
      <c r="B354" s="53" t="s">
        <v>21</v>
      </c>
      <c r="C354" s="53" t="s">
        <v>381</v>
      </c>
      <c r="D354" s="53" t="s">
        <v>84</v>
      </c>
      <c r="E354" s="53"/>
      <c r="F354" s="54">
        <v>50</v>
      </c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</row>
    <row r="355" spans="1:22" s="27" customFormat="1" ht="31.5" outlineLevel="6">
      <c r="A355" s="78" t="s">
        <v>66</v>
      </c>
      <c r="B355" s="33" t="s">
        <v>65</v>
      </c>
      <c r="C355" s="33" t="s">
        <v>247</v>
      </c>
      <c r="D355" s="33" t="s">
        <v>5</v>
      </c>
      <c r="E355" s="33"/>
      <c r="F355" s="71">
        <f>F356</f>
        <v>30</v>
      </c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</row>
    <row r="356" spans="1:22" s="27" customFormat="1" ht="31.5" outlineLevel="6">
      <c r="A356" s="8" t="s">
        <v>394</v>
      </c>
      <c r="B356" s="9" t="s">
        <v>65</v>
      </c>
      <c r="C356" s="9" t="s">
        <v>315</v>
      </c>
      <c r="D356" s="9" t="s">
        <v>5</v>
      </c>
      <c r="E356" s="9"/>
      <c r="F356" s="10">
        <f>F357</f>
        <v>30</v>
      </c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</row>
    <row r="357" spans="1:22" s="27" customFormat="1" ht="34.5" customHeight="1" outlineLevel="6">
      <c r="A357" s="69" t="s">
        <v>165</v>
      </c>
      <c r="B357" s="19" t="s">
        <v>65</v>
      </c>
      <c r="C357" s="19" t="s">
        <v>316</v>
      </c>
      <c r="D357" s="19" t="s">
        <v>5</v>
      </c>
      <c r="E357" s="19"/>
      <c r="F357" s="20">
        <f>F358</f>
        <v>30</v>
      </c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</row>
    <row r="358" spans="1:22" s="27" customFormat="1" ht="15.75" outlineLevel="6">
      <c r="A358" s="5" t="s">
        <v>95</v>
      </c>
      <c r="B358" s="6" t="s">
        <v>65</v>
      </c>
      <c r="C358" s="6" t="s">
        <v>316</v>
      </c>
      <c r="D358" s="6" t="s">
        <v>96</v>
      </c>
      <c r="E358" s="6"/>
      <c r="F358" s="7">
        <f>F359</f>
        <v>30</v>
      </c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</row>
    <row r="359" spans="1:22" s="27" customFormat="1" ht="31.5" outlineLevel="6">
      <c r="A359" s="52" t="s">
        <v>97</v>
      </c>
      <c r="B359" s="53" t="s">
        <v>65</v>
      </c>
      <c r="C359" s="53" t="s">
        <v>316</v>
      </c>
      <c r="D359" s="53" t="s">
        <v>98</v>
      </c>
      <c r="E359" s="53"/>
      <c r="F359" s="54">
        <v>30</v>
      </c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</row>
    <row r="360" spans="1:22" s="27" customFormat="1" ht="18.75" customHeight="1" outlineLevel="6">
      <c r="A360" s="78" t="s">
        <v>44</v>
      </c>
      <c r="B360" s="33" t="s">
        <v>22</v>
      </c>
      <c r="C360" s="33" t="s">
        <v>247</v>
      </c>
      <c r="D360" s="33" t="s">
        <v>5</v>
      </c>
      <c r="E360" s="33"/>
      <c r="F360" s="71">
        <f>F361</f>
        <v>4139.4856</v>
      </c>
      <c r="G360" s="10" t="e">
        <f>#REF!</f>
        <v>#REF!</v>
      </c>
      <c r="H360" s="10" t="e">
        <f>#REF!</f>
        <v>#REF!</v>
      </c>
      <c r="I360" s="10" t="e">
        <f>#REF!</f>
        <v>#REF!</v>
      </c>
      <c r="J360" s="10" t="e">
        <f>#REF!</f>
        <v>#REF!</v>
      </c>
      <c r="K360" s="10" t="e">
        <f>#REF!</f>
        <v>#REF!</v>
      </c>
      <c r="L360" s="10" t="e">
        <f>#REF!</f>
        <v>#REF!</v>
      </c>
      <c r="M360" s="10" t="e">
        <f>#REF!</f>
        <v>#REF!</v>
      </c>
      <c r="N360" s="10" t="e">
        <f>#REF!</f>
        <v>#REF!</v>
      </c>
      <c r="O360" s="10" t="e">
        <f>#REF!</f>
        <v>#REF!</v>
      </c>
      <c r="P360" s="10" t="e">
        <f>#REF!</f>
        <v>#REF!</v>
      </c>
      <c r="Q360" s="10" t="e">
        <f>#REF!</f>
        <v>#REF!</v>
      </c>
      <c r="R360" s="10" t="e">
        <f>#REF!</f>
        <v>#REF!</v>
      </c>
      <c r="S360" s="10" t="e">
        <f>#REF!</f>
        <v>#REF!</v>
      </c>
      <c r="T360" s="10" t="e">
        <f>#REF!</f>
        <v>#REF!</v>
      </c>
      <c r="U360" s="10" t="e">
        <f>#REF!</f>
        <v>#REF!</v>
      </c>
      <c r="V360" s="10" t="e">
        <f>#REF!</f>
        <v>#REF!</v>
      </c>
    </row>
    <row r="361" spans="1:22" s="27" customFormat="1" ht="31.5" outlineLevel="6">
      <c r="A361" s="8" t="s">
        <v>392</v>
      </c>
      <c r="B361" s="9" t="s">
        <v>22</v>
      </c>
      <c r="C361" s="9" t="s">
        <v>296</v>
      </c>
      <c r="D361" s="9" t="s">
        <v>5</v>
      </c>
      <c r="E361" s="9"/>
      <c r="F361" s="10">
        <f>F362+F371</f>
        <v>4139.4856</v>
      </c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</row>
    <row r="362" spans="1:22" s="27" customFormat="1" ht="15.75" outlineLevel="6">
      <c r="A362" s="65" t="s">
        <v>121</v>
      </c>
      <c r="B362" s="19" t="s">
        <v>22</v>
      </c>
      <c r="C362" s="19" t="s">
        <v>304</v>
      </c>
      <c r="D362" s="19" t="s">
        <v>5</v>
      </c>
      <c r="E362" s="19"/>
      <c r="F362" s="20">
        <f>F363+F366</f>
        <v>3770.6356</v>
      </c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</row>
    <row r="363" spans="1:22" s="27" customFormat="1" ht="33.75" customHeight="1" outlineLevel="6">
      <c r="A363" s="65" t="s">
        <v>166</v>
      </c>
      <c r="B363" s="19" t="s">
        <v>22</v>
      </c>
      <c r="C363" s="19" t="s">
        <v>317</v>
      </c>
      <c r="D363" s="19" t="s">
        <v>5</v>
      </c>
      <c r="E363" s="19"/>
      <c r="F363" s="20">
        <f>F364</f>
        <v>695.4856</v>
      </c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</row>
    <row r="364" spans="1:22" s="27" customFormat="1" ht="15.75" outlineLevel="6">
      <c r="A364" s="5" t="s">
        <v>119</v>
      </c>
      <c r="B364" s="6" t="s">
        <v>22</v>
      </c>
      <c r="C364" s="6" t="s">
        <v>317</v>
      </c>
      <c r="D364" s="6" t="s">
        <v>120</v>
      </c>
      <c r="E364" s="6"/>
      <c r="F364" s="7">
        <f>F365</f>
        <v>695.4856</v>
      </c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</row>
    <row r="365" spans="1:22" s="27" customFormat="1" ht="47.25" outlineLevel="6">
      <c r="A365" s="64" t="s">
        <v>202</v>
      </c>
      <c r="B365" s="53" t="s">
        <v>22</v>
      </c>
      <c r="C365" s="53" t="s">
        <v>317</v>
      </c>
      <c r="D365" s="53" t="s">
        <v>84</v>
      </c>
      <c r="E365" s="53"/>
      <c r="F365" s="54">
        <v>695.4856</v>
      </c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</row>
    <row r="366" spans="1:22" s="27" customFormat="1" ht="15.75" outlineLevel="6">
      <c r="A366" s="69" t="s">
        <v>167</v>
      </c>
      <c r="B366" s="67" t="s">
        <v>22</v>
      </c>
      <c r="C366" s="67" t="s">
        <v>318</v>
      </c>
      <c r="D366" s="67" t="s">
        <v>5</v>
      </c>
      <c r="E366" s="67"/>
      <c r="F366" s="68">
        <f>F367+F369</f>
        <v>3075.15</v>
      </c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</row>
    <row r="367" spans="1:22" s="27" customFormat="1" ht="15.75" outlineLevel="6">
      <c r="A367" s="5" t="s">
        <v>95</v>
      </c>
      <c r="B367" s="6" t="s">
        <v>22</v>
      </c>
      <c r="C367" s="6" t="s">
        <v>318</v>
      </c>
      <c r="D367" s="6" t="s">
        <v>96</v>
      </c>
      <c r="E367" s="6"/>
      <c r="F367" s="7">
        <f>F368</f>
        <v>0</v>
      </c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</row>
    <row r="368" spans="1:22" s="27" customFormat="1" ht="31.5" outlineLevel="6">
      <c r="A368" s="52" t="s">
        <v>97</v>
      </c>
      <c r="B368" s="53" t="s">
        <v>22</v>
      </c>
      <c r="C368" s="53" t="s">
        <v>318</v>
      </c>
      <c r="D368" s="53" t="s">
        <v>98</v>
      </c>
      <c r="E368" s="53"/>
      <c r="F368" s="54">
        <v>0</v>
      </c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</row>
    <row r="369" spans="1:22" s="27" customFormat="1" ht="15.75" outlineLevel="6">
      <c r="A369" s="5" t="s">
        <v>119</v>
      </c>
      <c r="B369" s="6" t="s">
        <v>22</v>
      </c>
      <c r="C369" s="6" t="s">
        <v>318</v>
      </c>
      <c r="D369" s="6" t="s">
        <v>120</v>
      </c>
      <c r="E369" s="6"/>
      <c r="F369" s="7">
        <f>F370</f>
        <v>3075.15</v>
      </c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</row>
    <row r="370" spans="1:22" s="27" customFormat="1" ht="47.25" outlineLevel="6">
      <c r="A370" s="61" t="s">
        <v>202</v>
      </c>
      <c r="B370" s="53" t="s">
        <v>22</v>
      </c>
      <c r="C370" s="53" t="s">
        <v>318</v>
      </c>
      <c r="D370" s="53" t="s">
        <v>84</v>
      </c>
      <c r="E370" s="53"/>
      <c r="F370" s="54">
        <v>3075.15</v>
      </c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</row>
    <row r="371" spans="1:22" s="27" customFormat="1" ht="31.5" outlineLevel="6">
      <c r="A371" s="94" t="s">
        <v>168</v>
      </c>
      <c r="B371" s="19" t="s">
        <v>22</v>
      </c>
      <c r="C371" s="19" t="s">
        <v>319</v>
      </c>
      <c r="D371" s="19" t="s">
        <v>5</v>
      </c>
      <c r="E371" s="19"/>
      <c r="F371" s="20">
        <f>F372</f>
        <v>368.85</v>
      </c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</row>
    <row r="372" spans="1:22" s="27" customFormat="1" ht="15.75" outlineLevel="6">
      <c r="A372" s="5" t="s">
        <v>125</v>
      </c>
      <c r="B372" s="6" t="s">
        <v>22</v>
      </c>
      <c r="C372" s="6" t="s">
        <v>320</v>
      </c>
      <c r="D372" s="6" t="s">
        <v>123</v>
      </c>
      <c r="E372" s="6"/>
      <c r="F372" s="7">
        <f>F373</f>
        <v>368.85</v>
      </c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</row>
    <row r="373" spans="1:22" s="27" customFormat="1" ht="31.5" outlineLevel="6">
      <c r="A373" s="52" t="s">
        <v>126</v>
      </c>
      <c r="B373" s="53" t="s">
        <v>22</v>
      </c>
      <c r="C373" s="53" t="s">
        <v>320</v>
      </c>
      <c r="D373" s="53" t="s">
        <v>124</v>
      </c>
      <c r="E373" s="53"/>
      <c r="F373" s="54">
        <v>368.85</v>
      </c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</row>
    <row r="374" spans="1:22" s="27" customFormat="1" ht="15.75" outlineLevel="6">
      <c r="A374" s="78" t="s">
        <v>37</v>
      </c>
      <c r="B374" s="33" t="s">
        <v>13</v>
      </c>
      <c r="C374" s="33" t="s">
        <v>247</v>
      </c>
      <c r="D374" s="33" t="s">
        <v>5</v>
      </c>
      <c r="E374" s="33"/>
      <c r="F374" s="96">
        <f>F375+F387</f>
        <v>15764.782280000003</v>
      </c>
      <c r="G374" s="10">
        <f aca="true" t="shared" si="33" ref="G374:V374">G376+G387</f>
        <v>0</v>
      </c>
      <c r="H374" s="10">
        <f t="shared" si="33"/>
        <v>0</v>
      </c>
      <c r="I374" s="10">
        <f t="shared" si="33"/>
        <v>0</v>
      </c>
      <c r="J374" s="10">
        <f t="shared" si="33"/>
        <v>0</v>
      </c>
      <c r="K374" s="10">
        <f t="shared" si="33"/>
        <v>0</v>
      </c>
      <c r="L374" s="10">
        <f t="shared" si="33"/>
        <v>0</v>
      </c>
      <c r="M374" s="10">
        <f t="shared" si="33"/>
        <v>0</v>
      </c>
      <c r="N374" s="10">
        <f t="shared" si="33"/>
        <v>0</v>
      </c>
      <c r="O374" s="10">
        <f t="shared" si="33"/>
        <v>0</v>
      </c>
      <c r="P374" s="10">
        <f t="shared" si="33"/>
        <v>0</v>
      </c>
      <c r="Q374" s="10">
        <f t="shared" si="33"/>
        <v>0</v>
      </c>
      <c r="R374" s="10">
        <f t="shared" si="33"/>
        <v>0</v>
      </c>
      <c r="S374" s="10">
        <f t="shared" si="33"/>
        <v>0</v>
      </c>
      <c r="T374" s="10">
        <f t="shared" si="33"/>
        <v>0</v>
      </c>
      <c r="U374" s="10">
        <f t="shared" si="33"/>
        <v>0</v>
      </c>
      <c r="V374" s="10">
        <f t="shared" si="33"/>
        <v>0</v>
      </c>
    </row>
    <row r="375" spans="1:22" s="27" customFormat="1" ht="31.5" outlineLevel="6">
      <c r="A375" s="22" t="s">
        <v>134</v>
      </c>
      <c r="B375" s="9" t="s">
        <v>13</v>
      </c>
      <c r="C375" s="9" t="s">
        <v>248</v>
      </c>
      <c r="D375" s="9" t="s">
        <v>5</v>
      </c>
      <c r="E375" s="9"/>
      <c r="F375" s="87">
        <f>F376</f>
        <v>1653.23045</v>
      </c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</row>
    <row r="376" spans="1:22" s="27" customFormat="1" ht="36" customHeight="1" outlineLevel="6">
      <c r="A376" s="22" t="s">
        <v>136</v>
      </c>
      <c r="B376" s="12" t="s">
        <v>13</v>
      </c>
      <c r="C376" s="12" t="s">
        <v>249</v>
      </c>
      <c r="D376" s="12" t="s">
        <v>5</v>
      </c>
      <c r="E376" s="12"/>
      <c r="F376" s="93">
        <f>F377+F384</f>
        <v>1653.23045</v>
      </c>
      <c r="G376" s="13">
        <f aca="true" t="shared" si="34" ref="G376:V376">G377</f>
        <v>0</v>
      </c>
      <c r="H376" s="13">
        <f t="shared" si="34"/>
        <v>0</v>
      </c>
      <c r="I376" s="13">
        <f t="shared" si="34"/>
        <v>0</v>
      </c>
      <c r="J376" s="13">
        <f t="shared" si="34"/>
        <v>0</v>
      </c>
      <c r="K376" s="13">
        <f t="shared" si="34"/>
        <v>0</v>
      </c>
      <c r="L376" s="13">
        <f t="shared" si="34"/>
        <v>0</v>
      </c>
      <c r="M376" s="13">
        <f t="shared" si="34"/>
        <v>0</v>
      </c>
      <c r="N376" s="13">
        <f t="shared" si="34"/>
        <v>0</v>
      </c>
      <c r="O376" s="13">
        <f t="shared" si="34"/>
        <v>0</v>
      </c>
      <c r="P376" s="13">
        <f t="shared" si="34"/>
        <v>0</v>
      </c>
      <c r="Q376" s="13">
        <f t="shared" si="34"/>
        <v>0</v>
      </c>
      <c r="R376" s="13">
        <f t="shared" si="34"/>
        <v>0</v>
      </c>
      <c r="S376" s="13">
        <f t="shared" si="34"/>
        <v>0</v>
      </c>
      <c r="T376" s="13">
        <f t="shared" si="34"/>
        <v>0</v>
      </c>
      <c r="U376" s="13">
        <f t="shared" si="34"/>
        <v>0</v>
      </c>
      <c r="V376" s="13">
        <f t="shared" si="34"/>
        <v>0</v>
      </c>
    </row>
    <row r="377" spans="1:22" s="27" customFormat="1" ht="47.25" outlineLevel="6">
      <c r="A377" s="56" t="s">
        <v>200</v>
      </c>
      <c r="B377" s="19" t="s">
        <v>13</v>
      </c>
      <c r="C377" s="19" t="s">
        <v>251</v>
      </c>
      <c r="D377" s="19" t="s">
        <v>5</v>
      </c>
      <c r="E377" s="19"/>
      <c r="F377" s="89">
        <f>F378+F382</f>
        <v>1588.7712</v>
      </c>
      <c r="G377" s="7">
        <f aca="true" t="shared" si="35" ref="G377:V377">G378</f>
        <v>0</v>
      </c>
      <c r="H377" s="7">
        <f t="shared" si="35"/>
        <v>0</v>
      </c>
      <c r="I377" s="7">
        <f t="shared" si="35"/>
        <v>0</v>
      </c>
      <c r="J377" s="7">
        <f t="shared" si="35"/>
        <v>0</v>
      </c>
      <c r="K377" s="7">
        <f t="shared" si="35"/>
        <v>0</v>
      </c>
      <c r="L377" s="7">
        <f t="shared" si="35"/>
        <v>0</v>
      </c>
      <c r="M377" s="7">
        <f t="shared" si="35"/>
        <v>0</v>
      </c>
      <c r="N377" s="7">
        <f t="shared" si="35"/>
        <v>0</v>
      </c>
      <c r="O377" s="7">
        <f t="shared" si="35"/>
        <v>0</v>
      </c>
      <c r="P377" s="7">
        <f t="shared" si="35"/>
        <v>0</v>
      </c>
      <c r="Q377" s="7">
        <f t="shared" si="35"/>
        <v>0</v>
      </c>
      <c r="R377" s="7">
        <f t="shared" si="35"/>
        <v>0</v>
      </c>
      <c r="S377" s="7">
        <f t="shared" si="35"/>
        <v>0</v>
      </c>
      <c r="T377" s="7">
        <f t="shared" si="35"/>
        <v>0</v>
      </c>
      <c r="U377" s="7">
        <f t="shared" si="35"/>
        <v>0</v>
      </c>
      <c r="V377" s="7">
        <f t="shared" si="35"/>
        <v>0</v>
      </c>
    </row>
    <row r="378" spans="1:22" s="27" customFormat="1" ht="31.5" outlineLevel="6">
      <c r="A378" s="5" t="s">
        <v>94</v>
      </c>
      <c r="B378" s="6" t="s">
        <v>13</v>
      </c>
      <c r="C378" s="6" t="s">
        <v>251</v>
      </c>
      <c r="D378" s="6" t="s">
        <v>93</v>
      </c>
      <c r="E378" s="6"/>
      <c r="F378" s="90">
        <f>F379+F380+F381</f>
        <v>1588.7712</v>
      </c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</row>
    <row r="379" spans="1:22" s="27" customFormat="1" ht="31.5" outlineLevel="6">
      <c r="A379" s="52" t="s">
        <v>240</v>
      </c>
      <c r="B379" s="53" t="s">
        <v>13</v>
      </c>
      <c r="C379" s="53" t="s">
        <v>251</v>
      </c>
      <c r="D379" s="53" t="s">
        <v>91</v>
      </c>
      <c r="E379" s="53"/>
      <c r="F379" s="91">
        <v>1161.26</v>
      </c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</row>
    <row r="380" spans="1:22" s="27" customFormat="1" ht="31.5" outlineLevel="6">
      <c r="A380" s="52" t="s">
        <v>245</v>
      </c>
      <c r="B380" s="53" t="s">
        <v>13</v>
      </c>
      <c r="C380" s="53" t="s">
        <v>251</v>
      </c>
      <c r="D380" s="53" t="s">
        <v>92</v>
      </c>
      <c r="E380" s="53"/>
      <c r="F380" s="91">
        <v>7.9212</v>
      </c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</row>
    <row r="381" spans="1:22" s="27" customFormat="1" ht="47.25" outlineLevel="6">
      <c r="A381" s="52" t="s">
        <v>241</v>
      </c>
      <c r="B381" s="53" t="s">
        <v>13</v>
      </c>
      <c r="C381" s="53" t="s">
        <v>251</v>
      </c>
      <c r="D381" s="53" t="s">
        <v>242</v>
      </c>
      <c r="E381" s="53"/>
      <c r="F381" s="91">
        <v>419.59</v>
      </c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</row>
    <row r="382" spans="1:22" s="27" customFormat="1" ht="15.75" outlineLevel="6">
      <c r="A382" s="5" t="s">
        <v>95</v>
      </c>
      <c r="B382" s="6" t="s">
        <v>13</v>
      </c>
      <c r="C382" s="6" t="s">
        <v>251</v>
      </c>
      <c r="D382" s="6" t="s">
        <v>96</v>
      </c>
      <c r="E382" s="6"/>
      <c r="F382" s="90">
        <f>F383</f>
        <v>0</v>
      </c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</row>
    <row r="383" spans="1:22" s="27" customFormat="1" ht="31.5" outlineLevel="6">
      <c r="A383" s="52" t="s">
        <v>97</v>
      </c>
      <c r="B383" s="53" t="s">
        <v>13</v>
      </c>
      <c r="C383" s="53" t="s">
        <v>251</v>
      </c>
      <c r="D383" s="53" t="s">
        <v>98</v>
      </c>
      <c r="E383" s="53"/>
      <c r="F383" s="91">
        <v>0</v>
      </c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</row>
    <row r="384" spans="1:22" s="27" customFormat="1" ht="15.75" outlineLevel="6">
      <c r="A384" s="55" t="s">
        <v>139</v>
      </c>
      <c r="B384" s="19" t="s">
        <v>13</v>
      </c>
      <c r="C384" s="19" t="s">
        <v>253</v>
      </c>
      <c r="D384" s="19" t="s">
        <v>5</v>
      </c>
      <c r="E384" s="19"/>
      <c r="F384" s="89">
        <f>F385+F386</f>
        <v>64.45925</v>
      </c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</row>
    <row r="385" spans="1:22" s="27" customFormat="1" ht="15.75" outlineLevel="6">
      <c r="A385" s="103" t="s">
        <v>109</v>
      </c>
      <c r="B385" s="104" t="s">
        <v>13</v>
      </c>
      <c r="C385" s="104" t="s">
        <v>253</v>
      </c>
      <c r="D385" s="104" t="s">
        <v>222</v>
      </c>
      <c r="E385" s="104"/>
      <c r="F385" s="105">
        <v>0</v>
      </c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</row>
    <row r="386" spans="1:22" s="27" customFormat="1" ht="15.75" outlineLevel="6">
      <c r="A386" s="103" t="s">
        <v>361</v>
      </c>
      <c r="B386" s="104" t="s">
        <v>13</v>
      </c>
      <c r="C386" s="104" t="s">
        <v>253</v>
      </c>
      <c r="D386" s="104" t="s">
        <v>360</v>
      </c>
      <c r="E386" s="104"/>
      <c r="F386" s="105">
        <v>64.45925</v>
      </c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</row>
    <row r="387" spans="1:22" s="27" customFormat="1" ht="38.25" customHeight="1" outlineLevel="6">
      <c r="A387" s="75" t="s">
        <v>392</v>
      </c>
      <c r="B387" s="12" t="s">
        <v>13</v>
      </c>
      <c r="C387" s="12" t="s">
        <v>296</v>
      </c>
      <c r="D387" s="12" t="s">
        <v>5</v>
      </c>
      <c r="E387" s="12"/>
      <c r="F387" s="93">
        <f>F388</f>
        <v>14111.551830000002</v>
      </c>
      <c r="G387" s="13">
        <f aca="true" t="shared" si="36" ref="G387:V387">G389</f>
        <v>0</v>
      </c>
      <c r="H387" s="13">
        <f t="shared" si="36"/>
        <v>0</v>
      </c>
      <c r="I387" s="13">
        <f t="shared" si="36"/>
        <v>0</v>
      </c>
      <c r="J387" s="13">
        <f t="shared" si="36"/>
        <v>0</v>
      </c>
      <c r="K387" s="13">
        <f t="shared" si="36"/>
        <v>0</v>
      </c>
      <c r="L387" s="13">
        <f t="shared" si="36"/>
        <v>0</v>
      </c>
      <c r="M387" s="13">
        <f t="shared" si="36"/>
        <v>0</v>
      </c>
      <c r="N387" s="13">
        <f t="shared" si="36"/>
        <v>0</v>
      </c>
      <c r="O387" s="13">
        <f t="shared" si="36"/>
        <v>0</v>
      </c>
      <c r="P387" s="13">
        <f t="shared" si="36"/>
        <v>0</v>
      </c>
      <c r="Q387" s="13">
        <f t="shared" si="36"/>
        <v>0</v>
      </c>
      <c r="R387" s="13">
        <f t="shared" si="36"/>
        <v>0</v>
      </c>
      <c r="S387" s="13">
        <f t="shared" si="36"/>
        <v>0</v>
      </c>
      <c r="T387" s="13">
        <f t="shared" si="36"/>
        <v>0</v>
      </c>
      <c r="U387" s="13">
        <f t="shared" si="36"/>
        <v>0</v>
      </c>
      <c r="V387" s="13">
        <f t="shared" si="36"/>
        <v>0</v>
      </c>
    </row>
    <row r="388" spans="1:22" s="27" customFormat="1" ht="33" customHeight="1" outlineLevel="6">
      <c r="A388" s="75" t="s">
        <v>168</v>
      </c>
      <c r="B388" s="12" t="s">
        <v>13</v>
      </c>
      <c r="C388" s="12" t="s">
        <v>321</v>
      </c>
      <c r="D388" s="12" t="s">
        <v>5</v>
      </c>
      <c r="E388" s="12"/>
      <c r="F388" s="93">
        <f>F389</f>
        <v>14111.551830000002</v>
      </c>
      <c r="G388" s="13"/>
      <c r="H388" s="13"/>
      <c r="I388" s="13"/>
      <c r="J388" s="13"/>
      <c r="K388" s="13"/>
      <c r="L388" s="13"/>
      <c r="M388" s="13"/>
      <c r="N388" s="13"/>
      <c r="O388" s="13"/>
      <c r="P388" s="13"/>
      <c r="Q388" s="13"/>
      <c r="R388" s="13"/>
      <c r="S388" s="13"/>
      <c r="T388" s="13"/>
      <c r="U388" s="13"/>
      <c r="V388" s="13"/>
    </row>
    <row r="389" spans="1:22" s="27" customFormat="1" ht="31.5" outlineLevel="6">
      <c r="A389" s="55" t="s">
        <v>140</v>
      </c>
      <c r="B389" s="19" t="s">
        <v>13</v>
      </c>
      <c r="C389" s="19" t="s">
        <v>322</v>
      </c>
      <c r="D389" s="19" t="s">
        <v>5</v>
      </c>
      <c r="E389" s="19"/>
      <c r="F389" s="89">
        <f>F390+F394+F396</f>
        <v>14111.551830000002</v>
      </c>
      <c r="G389" s="7">
        <f aca="true" t="shared" si="37" ref="G389:V389">G390</f>
        <v>0</v>
      </c>
      <c r="H389" s="7">
        <f t="shared" si="37"/>
        <v>0</v>
      </c>
      <c r="I389" s="7">
        <f t="shared" si="37"/>
        <v>0</v>
      </c>
      <c r="J389" s="7">
        <f t="shared" si="37"/>
        <v>0</v>
      </c>
      <c r="K389" s="7">
        <f t="shared" si="37"/>
        <v>0</v>
      </c>
      <c r="L389" s="7">
        <f t="shared" si="37"/>
        <v>0</v>
      </c>
      <c r="M389" s="7">
        <f t="shared" si="37"/>
        <v>0</v>
      </c>
      <c r="N389" s="7">
        <f t="shared" si="37"/>
        <v>0</v>
      </c>
      <c r="O389" s="7">
        <f t="shared" si="37"/>
        <v>0</v>
      </c>
      <c r="P389" s="7">
        <f t="shared" si="37"/>
        <v>0</v>
      </c>
      <c r="Q389" s="7">
        <f t="shared" si="37"/>
        <v>0</v>
      </c>
      <c r="R389" s="7">
        <f t="shared" si="37"/>
        <v>0</v>
      </c>
      <c r="S389" s="7">
        <f t="shared" si="37"/>
        <v>0</v>
      </c>
      <c r="T389" s="7">
        <f t="shared" si="37"/>
        <v>0</v>
      </c>
      <c r="U389" s="7">
        <f t="shared" si="37"/>
        <v>0</v>
      </c>
      <c r="V389" s="7">
        <f t="shared" si="37"/>
        <v>0</v>
      </c>
    </row>
    <row r="390" spans="1:22" s="27" customFormat="1" ht="15.75" outlineLevel="6">
      <c r="A390" s="5" t="s">
        <v>110</v>
      </c>
      <c r="B390" s="6" t="s">
        <v>13</v>
      </c>
      <c r="C390" s="6" t="s">
        <v>322</v>
      </c>
      <c r="D390" s="6" t="s">
        <v>111</v>
      </c>
      <c r="E390" s="6"/>
      <c r="F390" s="90">
        <f>F391+F392+F393</f>
        <v>11741.104350000001</v>
      </c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</row>
    <row r="391" spans="1:22" s="27" customFormat="1" ht="15.75" outlineLevel="6">
      <c r="A391" s="52" t="s">
        <v>239</v>
      </c>
      <c r="B391" s="53" t="s">
        <v>13</v>
      </c>
      <c r="C391" s="53" t="s">
        <v>322</v>
      </c>
      <c r="D391" s="53" t="s">
        <v>112</v>
      </c>
      <c r="E391" s="53"/>
      <c r="F391" s="91">
        <v>8729.43294</v>
      </c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</row>
    <row r="392" spans="1:22" s="27" customFormat="1" ht="31.5" outlineLevel="6">
      <c r="A392" s="52" t="s">
        <v>246</v>
      </c>
      <c r="B392" s="53" t="s">
        <v>13</v>
      </c>
      <c r="C392" s="53" t="s">
        <v>322</v>
      </c>
      <c r="D392" s="53" t="s">
        <v>113</v>
      </c>
      <c r="E392" s="53"/>
      <c r="F392" s="91">
        <v>0</v>
      </c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</row>
    <row r="393" spans="1:22" s="27" customFormat="1" ht="47.25" outlineLevel="6">
      <c r="A393" s="52" t="s">
        <v>243</v>
      </c>
      <c r="B393" s="53" t="s">
        <v>13</v>
      </c>
      <c r="C393" s="53" t="s">
        <v>322</v>
      </c>
      <c r="D393" s="53" t="s">
        <v>244</v>
      </c>
      <c r="E393" s="53"/>
      <c r="F393" s="91">
        <v>3011.67141</v>
      </c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</row>
    <row r="394" spans="1:22" s="27" customFormat="1" ht="15.75" outlineLevel="6">
      <c r="A394" s="5" t="s">
        <v>95</v>
      </c>
      <c r="B394" s="6" t="s">
        <v>13</v>
      </c>
      <c r="C394" s="6" t="s">
        <v>322</v>
      </c>
      <c r="D394" s="6" t="s">
        <v>96</v>
      </c>
      <c r="E394" s="6"/>
      <c r="F394" s="90">
        <f>F395</f>
        <v>2257.109</v>
      </c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</row>
    <row r="395" spans="1:22" s="27" customFormat="1" ht="31.5" outlineLevel="6">
      <c r="A395" s="52" t="s">
        <v>97</v>
      </c>
      <c r="B395" s="53" t="s">
        <v>13</v>
      </c>
      <c r="C395" s="53" t="s">
        <v>322</v>
      </c>
      <c r="D395" s="53" t="s">
        <v>98</v>
      </c>
      <c r="E395" s="53"/>
      <c r="F395" s="91">
        <v>2257.109</v>
      </c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</row>
    <row r="396" spans="1:22" s="27" customFormat="1" ht="15.75" outlineLevel="6">
      <c r="A396" s="5" t="s">
        <v>99</v>
      </c>
      <c r="B396" s="6" t="s">
        <v>13</v>
      </c>
      <c r="C396" s="6" t="s">
        <v>322</v>
      </c>
      <c r="D396" s="6" t="s">
        <v>100</v>
      </c>
      <c r="E396" s="6"/>
      <c r="F396" s="90">
        <f>F397+F398</f>
        <v>113.33848</v>
      </c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</row>
    <row r="397" spans="1:22" s="27" customFormat="1" ht="15.75" outlineLevel="6">
      <c r="A397" s="52" t="s">
        <v>101</v>
      </c>
      <c r="B397" s="53" t="s">
        <v>13</v>
      </c>
      <c r="C397" s="53" t="s">
        <v>322</v>
      </c>
      <c r="D397" s="53" t="s">
        <v>103</v>
      </c>
      <c r="E397" s="53"/>
      <c r="F397" s="100">
        <v>2.101</v>
      </c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</row>
    <row r="398" spans="1:22" s="27" customFormat="1" ht="15.75" outlineLevel="6">
      <c r="A398" s="52" t="s">
        <v>102</v>
      </c>
      <c r="B398" s="53" t="s">
        <v>13</v>
      </c>
      <c r="C398" s="53" t="s">
        <v>322</v>
      </c>
      <c r="D398" s="53" t="s">
        <v>104</v>
      </c>
      <c r="E398" s="53"/>
      <c r="F398" s="100">
        <v>111.23748</v>
      </c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</row>
    <row r="399" spans="1:22" s="27" customFormat="1" ht="17.25" customHeight="1" outlineLevel="6">
      <c r="A399" s="16" t="s">
        <v>71</v>
      </c>
      <c r="B399" s="17" t="s">
        <v>51</v>
      </c>
      <c r="C399" s="17" t="s">
        <v>247</v>
      </c>
      <c r="D399" s="17" t="s">
        <v>5</v>
      </c>
      <c r="E399" s="17"/>
      <c r="F399" s="86">
        <f>F400</f>
        <v>22175.97983</v>
      </c>
      <c r="G399" s="18" t="e">
        <f>G400+#REF!+#REF!</f>
        <v>#REF!</v>
      </c>
      <c r="H399" s="18" t="e">
        <f>H400+#REF!+#REF!</f>
        <v>#REF!</v>
      </c>
      <c r="I399" s="18" t="e">
        <f>I400+#REF!+#REF!</f>
        <v>#REF!</v>
      </c>
      <c r="J399" s="18" t="e">
        <f>J400+#REF!+#REF!</f>
        <v>#REF!</v>
      </c>
      <c r="K399" s="18" t="e">
        <f>K400+#REF!+#REF!</f>
        <v>#REF!</v>
      </c>
      <c r="L399" s="18" t="e">
        <f>L400+#REF!+#REF!</f>
        <v>#REF!</v>
      </c>
      <c r="M399" s="18" t="e">
        <f>M400+#REF!+#REF!</f>
        <v>#REF!</v>
      </c>
      <c r="N399" s="18" t="e">
        <f>N400+#REF!+#REF!</f>
        <v>#REF!</v>
      </c>
      <c r="O399" s="18" t="e">
        <f>O400+#REF!+#REF!</f>
        <v>#REF!</v>
      </c>
      <c r="P399" s="18" t="e">
        <f>P400+#REF!+#REF!</f>
        <v>#REF!</v>
      </c>
      <c r="Q399" s="18" t="e">
        <f>Q400+#REF!+#REF!</f>
        <v>#REF!</v>
      </c>
      <c r="R399" s="18" t="e">
        <f>R400+#REF!+#REF!</f>
        <v>#REF!</v>
      </c>
      <c r="S399" s="18" t="e">
        <f>S400+#REF!+#REF!</f>
        <v>#REF!</v>
      </c>
      <c r="T399" s="18" t="e">
        <f>T400+#REF!+#REF!</f>
        <v>#REF!</v>
      </c>
      <c r="U399" s="18" t="e">
        <f>U400+#REF!+#REF!</f>
        <v>#REF!</v>
      </c>
      <c r="V399" s="18" t="e">
        <f>V400+#REF!+#REF!</f>
        <v>#REF!</v>
      </c>
    </row>
    <row r="400" spans="1:22" s="27" customFormat="1" ht="15.75" outlineLevel="3">
      <c r="A400" s="8" t="s">
        <v>38</v>
      </c>
      <c r="B400" s="9" t="s">
        <v>14</v>
      </c>
      <c r="C400" s="9" t="s">
        <v>247</v>
      </c>
      <c r="D400" s="9" t="s">
        <v>5</v>
      </c>
      <c r="E400" s="9"/>
      <c r="F400" s="10">
        <f>F401+F405+F424+F428+F432+F436</f>
        <v>22175.97983</v>
      </c>
      <c r="G400" s="10" t="e">
        <f>G405+#REF!+#REF!</f>
        <v>#REF!</v>
      </c>
      <c r="H400" s="10" t="e">
        <f>H405+#REF!+#REF!</f>
        <v>#REF!</v>
      </c>
      <c r="I400" s="10" t="e">
        <f>I405+#REF!+#REF!</f>
        <v>#REF!</v>
      </c>
      <c r="J400" s="10" t="e">
        <f>J405+#REF!+#REF!</f>
        <v>#REF!</v>
      </c>
      <c r="K400" s="10" t="e">
        <f>K405+#REF!+#REF!</f>
        <v>#REF!</v>
      </c>
      <c r="L400" s="10" t="e">
        <f>L405+#REF!+#REF!</f>
        <v>#REF!</v>
      </c>
      <c r="M400" s="10" t="e">
        <f>M405+#REF!+#REF!</f>
        <v>#REF!</v>
      </c>
      <c r="N400" s="10" t="e">
        <f>N405+#REF!+#REF!</f>
        <v>#REF!</v>
      </c>
      <c r="O400" s="10" t="e">
        <f>O405+#REF!+#REF!</f>
        <v>#REF!</v>
      </c>
      <c r="P400" s="10" t="e">
        <f>P405+#REF!+#REF!</f>
        <v>#REF!</v>
      </c>
      <c r="Q400" s="10" t="e">
        <f>Q405+#REF!+#REF!</f>
        <v>#REF!</v>
      </c>
      <c r="R400" s="10" t="e">
        <f>R405+#REF!+#REF!</f>
        <v>#REF!</v>
      </c>
      <c r="S400" s="10" t="e">
        <f>S405+#REF!+#REF!</f>
        <v>#REF!</v>
      </c>
      <c r="T400" s="10" t="e">
        <f>T405+#REF!+#REF!</f>
        <v>#REF!</v>
      </c>
      <c r="U400" s="10" t="e">
        <f>U405+#REF!+#REF!</f>
        <v>#REF!</v>
      </c>
      <c r="V400" s="10" t="e">
        <f>V405+#REF!+#REF!</f>
        <v>#REF!</v>
      </c>
    </row>
    <row r="401" spans="1:22" s="27" customFormat="1" ht="31.5" outlineLevel="3">
      <c r="A401" s="22" t="s">
        <v>134</v>
      </c>
      <c r="B401" s="9" t="s">
        <v>14</v>
      </c>
      <c r="C401" s="9" t="s">
        <v>248</v>
      </c>
      <c r="D401" s="9" t="s">
        <v>5</v>
      </c>
      <c r="E401" s="9"/>
      <c r="F401" s="87">
        <f>F402</f>
        <v>130.46012</v>
      </c>
      <c r="G401" s="10"/>
      <c r="H401" s="10"/>
      <c r="I401" s="10"/>
      <c r="J401" s="10"/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/>
    </row>
    <row r="402" spans="1:22" s="27" customFormat="1" ht="31.5" outlineLevel="3">
      <c r="A402" s="22" t="s">
        <v>136</v>
      </c>
      <c r="B402" s="9" t="s">
        <v>14</v>
      </c>
      <c r="C402" s="9" t="s">
        <v>249</v>
      </c>
      <c r="D402" s="9" t="s">
        <v>5</v>
      </c>
      <c r="E402" s="9"/>
      <c r="F402" s="87">
        <f>F403</f>
        <v>130.46012</v>
      </c>
      <c r="G402" s="10"/>
      <c r="H402" s="10"/>
      <c r="I402" s="10"/>
      <c r="J402" s="10"/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  <c r="V402" s="10"/>
    </row>
    <row r="403" spans="1:22" s="27" customFormat="1" ht="15.75" outlineLevel="3">
      <c r="A403" s="55" t="s">
        <v>139</v>
      </c>
      <c r="B403" s="19" t="s">
        <v>14</v>
      </c>
      <c r="C403" s="19" t="s">
        <v>303</v>
      </c>
      <c r="D403" s="19" t="s">
        <v>5</v>
      </c>
      <c r="E403" s="19"/>
      <c r="F403" s="89">
        <f>F404</f>
        <v>130.46012</v>
      </c>
      <c r="G403" s="10"/>
      <c r="H403" s="10"/>
      <c r="I403" s="10"/>
      <c r="J403" s="10"/>
      <c r="K403" s="10"/>
      <c r="L403" s="10"/>
      <c r="M403" s="10"/>
      <c r="N403" s="10"/>
      <c r="O403" s="10"/>
      <c r="P403" s="10"/>
      <c r="Q403" s="10"/>
      <c r="R403" s="10"/>
      <c r="S403" s="10"/>
      <c r="T403" s="10"/>
      <c r="U403" s="10"/>
      <c r="V403" s="10"/>
    </row>
    <row r="404" spans="1:22" s="27" customFormat="1" ht="15.75" outlineLevel="3">
      <c r="A404" s="5" t="s">
        <v>109</v>
      </c>
      <c r="B404" s="6" t="s">
        <v>14</v>
      </c>
      <c r="C404" s="6" t="s">
        <v>303</v>
      </c>
      <c r="D404" s="6" t="s">
        <v>84</v>
      </c>
      <c r="E404" s="6"/>
      <c r="F404" s="90">
        <v>130.46012</v>
      </c>
      <c r="G404" s="10"/>
      <c r="H404" s="10"/>
      <c r="I404" s="10"/>
      <c r="J404" s="10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0"/>
      <c r="V404" s="10"/>
    </row>
    <row r="405" spans="1:22" s="27" customFormat="1" ht="39" customHeight="1" outlineLevel="3">
      <c r="A405" s="14" t="s">
        <v>395</v>
      </c>
      <c r="B405" s="12" t="s">
        <v>14</v>
      </c>
      <c r="C405" s="12" t="s">
        <v>323</v>
      </c>
      <c r="D405" s="12" t="s">
        <v>5</v>
      </c>
      <c r="E405" s="12"/>
      <c r="F405" s="13">
        <f>F406+F410</f>
        <v>21691.51971</v>
      </c>
      <c r="G405" s="13">
        <f aca="true" t="shared" si="38" ref="G405:V405">G411</f>
        <v>0</v>
      </c>
      <c r="H405" s="13">
        <f t="shared" si="38"/>
        <v>0</v>
      </c>
      <c r="I405" s="13">
        <f t="shared" si="38"/>
        <v>0</v>
      </c>
      <c r="J405" s="13">
        <f t="shared" si="38"/>
        <v>0</v>
      </c>
      <c r="K405" s="13">
        <f t="shared" si="38"/>
        <v>0</v>
      </c>
      <c r="L405" s="13">
        <f t="shared" si="38"/>
        <v>0</v>
      </c>
      <c r="M405" s="13">
        <f t="shared" si="38"/>
        <v>0</v>
      </c>
      <c r="N405" s="13">
        <f t="shared" si="38"/>
        <v>0</v>
      </c>
      <c r="O405" s="13">
        <f t="shared" si="38"/>
        <v>0</v>
      </c>
      <c r="P405" s="13">
        <f t="shared" si="38"/>
        <v>0</v>
      </c>
      <c r="Q405" s="13">
        <f t="shared" si="38"/>
        <v>0</v>
      </c>
      <c r="R405" s="13">
        <f t="shared" si="38"/>
        <v>0</v>
      </c>
      <c r="S405" s="13">
        <f t="shared" si="38"/>
        <v>0</v>
      </c>
      <c r="T405" s="13">
        <f t="shared" si="38"/>
        <v>0</v>
      </c>
      <c r="U405" s="13">
        <f t="shared" si="38"/>
        <v>0</v>
      </c>
      <c r="V405" s="13">
        <f t="shared" si="38"/>
        <v>0</v>
      </c>
    </row>
    <row r="406" spans="1:22" s="27" customFormat="1" ht="19.5" customHeight="1" outlineLevel="3">
      <c r="A406" s="55" t="s">
        <v>122</v>
      </c>
      <c r="B406" s="19" t="s">
        <v>14</v>
      </c>
      <c r="C406" s="19" t="s">
        <v>324</v>
      </c>
      <c r="D406" s="19" t="s">
        <v>5</v>
      </c>
      <c r="E406" s="19"/>
      <c r="F406" s="20">
        <f>F407</f>
        <v>1070</v>
      </c>
      <c r="G406" s="13"/>
      <c r="H406" s="13"/>
      <c r="I406" s="13"/>
      <c r="J406" s="13"/>
      <c r="K406" s="13"/>
      <c r="L406" s="13"/>
      <c r="M406" s="13"/>
      <c r="N406" s="13"/>
      <c r="O406" s="13"/>
      <c r="P406" s="13"/>
      <c r="Q406" s="13"/>
      <c r="R406" s="13"/>
      <c r="S406" s="13"/>
      <c r="T406" s="13"/>
      <c r="U406" s="13"/>
      <c r="V406" s="13"/>
    </row>
    <row r="407" spans="1:22" s="27" customFormat="1" ht="32.25" customHeight="1" outlineLevel="3">
      <c r="A407" s="82" t="s">
        <v>169</v>
      </c>
      <c r="B407" s="6" t="s">
        <v>14</v>
      </c>
      <c r="C407" s="6" t="s">
        <v>325</v>
      </c>
      <c r="D407" s="6" t="s">
        <v>5</v>
      </c>
      <c r="E407" s="6"/>
      <c r="F407" s="7">
        <f>F408</f>
        <v>1070</v>
      </c>
      <c r="G407" s="13"/>
      <c r="H407" s="13"/>
      <c r="I407" s="13"/>
      <c r="J407" s="13"/>
      <c r="K407" s="13"/>
      <c r="L407" s="13"/>
      <c r="M407" s="13"/>
      <c r="N407" s="13"/>
      <c r="O407" s="13"/>
      <c r="P407" s="13"/>
      <c r="Q407" s="13"/>
      <c r="R407" s="13"/>
      <c r="S407" s="13"/>
      <c r="T407" s="13"/>
      <c r="U407" s="13"/>
      <c r="V407" s="13"/>
    </row>
    <row r="408" spans="1:22" s="27" customFormat="1" ht="19.5" customHeight="1" outlineLevel="3">
      <c r="A408" s="52" t="s">
        <v>95</v>
      </c>
      <c r="B408" s="53" t="s">
        <v>14</v>
      </c>
      <c r="C408" s="53" t="s">
        <v>325</v>
      </c>
      <c r="D408" s="53" t="s">
        <v>96</v>
      </c>
      <c r="E408" s="53"/>
      <c r="F408" s="54">
        <f>F409</f>
        <v>1070</v>
      </c>
      <c r="G408" s="13"/>
      <c r="H408" s="13"/>
      <c r="I408" s="13"/>
      <c r="J408" s="13"/>
      <c r="K408" s="13"/>
      <c r="L408" s="13"/>
      <c r="M408" s="13"/>
      <c r="N408" s="13"/>
      <c r="O408" s="13"/>
      <c r="P408" s="13"/>
      <c r="Q408" s="13"/>
      <c r="R408" s="13"/>
      <c r="S408" s="13"/>
      <c r="T408" s="13"/>
      <c r="U408" s="13"/>
      <c r="V408" s="13"/>
    </row>
    <row r="409" spans="1:22" s="27" customFormat="1" ht="19.5" customHeight="1" outlineLevel="3">
      <c r="A409" s="52" t="s">
        <v>97</v>
      </c>
      <c r="B409" s="53" t="s">
        <v>14</v>
      </c>
      <c r="C409" s="53" t="s">
        <v>325</v>
      </c>
      <c r="D409" s="53" t="s">
        <v>98</v>
      </c>
      <c r="E409" s="53"/>
      <c r="F409" s="54">
        <v>1070</v>
      </c>
      <c r="G409" s="13"/>
      <c r="H409" s="13"/>
      <c r="I409" s="13"/>
      <c r="J409" s="13"/>
      <c r="K409" s="13"/>
      <c r="L409" s="13"/>
      <c r="M409" s="13"/>
      <c r="N409" s="13"/>
      <c r="O409" s="13"/>
      <c r="P409" s="13"/>
      <c r="Q409" s="13"/>
      <c r="R409" s="13"/>
      <c r="S409" s="13"/>
      <c r="T409" s="13"/>
      <c r="U409" s="13"/>
      <c r="V409" s="13"/>
    </row>
    <row r="410" spans="1:22" s="27" customFormat="1" ht="35.25" customHeight="1" outlineLevel="3">
      <c r="A410" s="69" t="s">
        <v>170</v>
      </c>
      <c r="B410" s="19" t="s">
        <v>14</v>
      </c>
      <c r="C410" s="19" t="s">
        <v>326</v>
      </c>
      <c r="D410" s="19" t="s">
        <v>5</v>
      </c>
      <c r="E410" s="19"/>
      <c r="F410" s="20">
        <f>F411+F415+F418+F421</f>
        <v>20621.51971</v>
      </c>
      <c r="G410" s="13"/>
      <c r="H410" s="13"/>
      <c r="I410" s="13"/>
      <c r="J410" s="13"/>
      <c r="K410" s="13"/>
      <c r="L410" s="13"/>
      <c r="M410" s="13"/>
      <c r="N410" s="13"/>
      <c r="O410" s="13"/>
      <c r="P410" s="13"/>
      <c r="Q410" s="13"/>
      <c r="R410" s="13"/>
      <c r="S410" s="13"/>
      <c r="T410" s="13"/>
      <c r="U410" s="13"/>
      <c r="V410" s="13"/>
    </row>
    <row r="411" spans="1:22" s="27" customFormat="1" ht="31.5" outlineLevel="3">
      <c r="A411" s="5" t="s">
        <v>171</v>
      </c>
      <c r="B411" s="6" t="s">
        <v>14</v>
      </c>
      <c r="C411" s="6" t="s">
        <v>327</v>
      </c>
      <c r="D411" s="6" t="s">
        <v>5</v>
      </c>
      <c r="E411" s="6"/>
      <c r="F411" s="7">
        <f>F412</f>
        <v>11852.38412</v>
      </c>
      <c r="G411" s="7">
        <f aca="true" t="shared" si="39" ref="G411:V411">G413</f>
        <v>0</v>
      </c>
      <c r="H411" s="7">
        <f t="shared" si="39"/>
        <v>0</v>
      </c>
      <c r="I411" s="7">
        <f t="shared" si="39"/>
        <v>0</v>
      </c>
      <c r="J411" s="7">
        <f t="shared" si="39"/>
        <v>0</v>
      </c>
      <c r="K411" s="7">
        <f t="shared" si="39"/>
        <v>0</v>
      </c>
      <c r="L411" s="7">
        <f t="shared" si="39"/>
        <v>0</v>
      </c>
      <c r="M411" s="7">
        <f t="shared" si="39"/>
        <v>0</v>
      </c>
      <c r="N411" s="7">
        <f t="shared" si="39"/>
        <v>0</v>
      </c>
      <c r="O411" s="7">
        <f t="shared" si="39"/>
        <v>0</v>
      </c>
      <c r="P411" s="7">
        <f t="shared" si="39"/>
        <v>0</v>
      </c>
      <c r="Q411" s="7">
        <f t="shared" si="39"/>
        <v>0</v>
      </c>
      <c r="R411" s="7">
        <f t="shared" si="39"/>
        <v>0</v>
      </c>
      <c r="S411" s="7">
        <f t="shared" si="39"/>
        <v>0</v>
      </c>
      <c r="T411" s="7">
        <f t="shared" si="39"/>
        <v>0</v>
      </c>
      <c r="U411" s="7">
        <f t="shared" si="39"/>
        <v>0</v>
      </c>
      <c r="V411" s="7">
        <f t="shared" si="39"/>
        <v>0</v>
      </c>
    </row>
    <row r="412" spans="1:22" s="27" customFormat="1" ht="15.75" outlineLevel="3">
      <c r="A412" s="52" t="s">
        <v>119</v>
      </c>
      <c r="B412" s="53" t="s">
        <v>14</v>
      </c>
      <c r="C412" s="53" t="s">
        <v>327</v>
      </c>
      <c r="D412" s="53" t="s">
        <v>120</v>
      </c>
      <c r="E412" s="53"/>
      <c r="F412" s="54">
        <f>F413+F414</f>
        <v>11852.38412</v>
      </c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</row>
    <row r="413" spans="1:22" s="27" customFormat="1" ht="47.25" outlineLevel="3">
      <c r="A413" s="61" t="s">
        <v>202</v>
      </c>
      <c r="B413" s="53" t="s">
        <v>14</v>
      </c>
      <c r="C413" s="53" t="s">
        <v>327</v>
      </c>
      <c r="D413" s="53" t="s">
        <v>84</v>
      </c>
      <c r="E413" s="53"/>
      <c r="F413" s="54">
        <v>11596.1407</v>
      </c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</row>
    <row r="414" spans="1:22" s="27" customFormat="1" ht="15.75" outlineLevel="3">
      <c r="A414" s="64" t="s">
        <v>85</v>
      </c>
      <c r="B414" s="53" t="s">
        <v>14</v>
      </c>
      <c r="C414" s="53" t="s">
        <v>352</v>
      </c>
      <c r="D414" s="53" t="s">
        <v>86</v>
      </c>
      <c r="E414" s="53"/>
      <c r="F414" s="54">
        <v>256.24342</v>
      </c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</row>
    <row r="415" spans="1:22" s="27" customFormat="1" ht="31.5" outlineLevel="3">
      <c r="A415" s="5" t="s">
        <v>172</v>
      </c>
      <c r="B415" s="6" t="s">
        <v>14</v>
      </c>
      <c r="C415" s="6" t="s">
        <v>328</v>
      </c>
      <c r="D415" s="6" t="s">
        <v>5</v>
      </c>
      <c r="E415" s="6"/>
      <c r="F415" s="7">
        <f>F416</f>
        <v>8740.58259</v>
      </c>
      <c r="G415" s="7">
        <f aca="true" t="shared" si="40" ref="G415:V415">G417</f>
        <v>0</v>
      </c>
      <c r="H415" s="7">
        <f t="shared" si="40"/>
        <v>0</v>
      </c>
      <c r="I415" s="7">
        <f t="shared" si="40"/>
        <v>0</v>
      </c>
      <c r="J415" s="7">
        <f t="shared" si="40"/>
        <v>0</v>
      </c>
      <c r="K415" s="7">
        <f t="shared" si="40"/>
        <v>0</v>
      </c>
      <c r="L415" s="7">
        <f t="shared" si="40"/>
        <v>0</v>
      </c>
      <c r="M415" s="7">
        <f t="shared" si="40"/>
        <v>0</v>
      </c>
      <c r="N415" s="7">
        <f t="shared" si="40"/>
        <v>0</v>
      </c>
      <c r="O415" s="7">
        <f t="shared" si="40"/>
        <v>0</v>
      </c>
      <c r="P415" s="7">
        <f t="shared" si="40"/>
        <v>0</v>
      </c>
      <c r="Q415" s="7">
        <f t="shared" si="40"/>
        <v>0</v>
      </c>
      <c r="R415" s="7">
        <f t="shared" si="40"/>
        <v>0</v>
      </c>
      <c r="S415" s="7">
        <f t="shared" si="40"/>
        <v>0</v>
      </c>
      <c r="T415" s="7">
        <f t="shared" si="40"/>
        <v>0</v>
      </c>
      <c r="U415" s="7">
        <f t="shared" si="40"/>
        <v>0</v>
      </c>
      <c r="V415" s="7">
        <f t="shared" si="40"/>
        <v>0</v>
      </c>
    </row>
    <row r="416" spans="1:22" s="27" customFormat="1" ht="15.75" outlineLevel="3">
      <c r="A416" s="52" t="s">
        <v>119</v>
      </c>
      <c r="B416" s="53" t="s">
        <v>14</v>
      </c>
      <c r="C416" s="53" t="s">
        <v>328</v>
      </c>
      <c r="D416" s="53" t="s">
        <v>120</v>
      </c>
      <c r="E416" s="53"/>
      <c r="F416" s="54">
        <f>F417</f>
        <v>8740.58259</v>
      </c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</row>
    <row r="417" spans="1:22" s="27" customFormat="1" ht="48.75" customHeight="1" outlineLevel="3">
      <c r="A417" s="61" t="s">
        <v>202</v>
      </c>
      <c r="B417" s="53" t="s">
        <v>14</v>
      </c>
      <c r="C417" s="53" t="s">
        <v>328</v>
      </c>
      <c r="D417" s="53" t="s">
        <v>84</v>
      </c>
      <c r="E417" s="53"/>
      <c r="F417" s="54">
        <v>8740.58259</v>
      </c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</row>
    <row r="418" spans="1:22" s="27" customFormat="1" ht="31.5" outlineLevel="3">
      <c r="A418" s="5" t="s">
        <v>374</v>
      </c>
      <c r="B418" s="6" t="s">
        <v>14</v>
      </c>
      <c r="C418" s="6" t="s">
        <v>375</v>
      </c>
      <c r="D418" s="6" t="s">
        <v>5</v>
      </c>
      <c r="E418" s="6"/>
      <c r="F418" s="7">
        <f>F419</f>
        <v>18.953</v>
      </c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</row>
    <row r="419" spans="1:22" s="27" customFormat="1" ht="15.75" outlineLevel="3">
      <c r="A419" s="52" t="s">
        <v>119</v>
      </c>
      <c r="B419" s="53" t="s">
        <v>14</v>
      </c>
      <c r="C419" s="53" t="s">
        <v>375</v>
      </c>
      <c r="D419" s="53" t="s">
        <v>120</v>
      </c>
      <c r="E419" s="53"/>
      <c r="F419" s="54">
        <f>F420</f>
        <v>18.953</v>
      </c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</row>
    <row r="420" spans="1:22" s="27" customFormat="1" ht="15.75" outlineLevel="3">
      <c r="A420" s="64" t="s">
        <v>85</v>
      </c>
      <c r="B420" s="53" t="s">
        <v>14</v>
      </c>
      <c r="C420" s="53" t="s">
        <v>375</v>
      </c>
      <c r="D420" s="53" t="s">
        <v>86</v>
      </c>
      <c r="E420" s="53"/>
      <c r="F420" s="54">
        <v>18.953</v>
      </c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</row>
    <row r="421" spans="1:22" s="27" customFormat="1" ht="21.75" customHeight="1" outlineLevel="3">
      <c r="A421" s="82" t="s">
        <v>237</v>
      </c>
      <c r="B421" s="6" t="s">
        <v>14</v>
      </c>
      <c r="C421" s="6" t="s">
        <v>329</v>
      </c>
      <c r="D421" s="6" t="s">
        <v>5</v>
      </c>
      <c r="E421" s="6"/>
      <c r="F421" s="7">
        <f>F422</f>
        <v>9.6</v>
      </c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</row>
    <row r="422" spans="1:22" s="27" customFormat="1" ht="15.75" outlineLevel="3">
      <c r="A422" s="52" t="s">
        <v>119</v>
      </c>
      <c r="B422" s="53" t="s">
        <v>14</v>
      </c>
      <c r="C422" s="53" t="s">
        <v>329</v>
      </c>
      <c r="D422" s="53" t="s">
        <v>120</v>
      </c>
      <c r="E422" s="53"/>
      <c r="F422" s="54">
        <f>F423</f>
        <v>9.6</v>
      </c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</row>
    <row r="423" spans="1:22" s="27" customFormat="1" ht="15.75" outlineLevel="3">
      <c r="A423" s="64" t="s">
        <v>85</v>
      </c>
      <c r="B423" s="53" t="s">
        <v>14</v>
      </c>
      <c r="C423" s="53" t="s">
        <v>329</v>
      </c>
      <c r="D423" s="53" t="s">
        <v>86</v>
      </c>
      <c r="E423" s="53"/>
      <c r="F423" s="54">
        <v>9.6</v>
      </c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</row>
    <row r="424" spans="1:22" s="27" customFormat="1" ht="31.5" outlineLevel="3">
      <c r="A424" s="75" t="s">
        <v>396</v>
      </c>
      <c r="B424" s="9" t="s">
        <v>14</v>
      </c>
      <c r="C424" s="9" t="s">
        <v>342</v>
      </c>
      <c r="D424" s="9" t="s">
        <v>5</v>
      </c>
      <c r="E424" s="9"/>
      <c r="F424" s="10">
        <f>F425</f>
        <v>50</v>
      </c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</row>
    <row r="425" spans="1:22" s="27" customFormat="1" ht="31.5" outlineLevel="3">
      <c r="A425" s="69" t="s">
        <v>363</v>
      </c>
      <c r="B425" s="19" t="s">
        <v>14</v>
      </c>
      <c r="C425" s="19" t="s">
        <v>362</v>
      </c>
      <c r="D425" s="19" t="s">
        <v>5</v>
      </c>
      <c r="E425" s="19"/>
      <c r="F425" s="20">
        <f>F426</f>
        <v>50</v>
      </c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</row>
    <row r="426" spans="1:22" s="27" customFormat="1" ht="15.75" outlineLevel="3">
      <c r="A426" s="5" t="s">
        <v>119</v>
      </c>
      <c r="B426" s="6" t="s">
        <v>14</v>
      </c>
      <c r="C426" s="6" t="s">
        <v>362</v>
      </c>
      <c r="D426" s="6" t="s">
        <v>120</v>
      </c>
      <c r="E426" s="6"/>
      <c r="F426" s="7">
        <f>F427</f>
        <v>50</v>
      </c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</row>
    <row r="427" spans="1:22" s="27" customFormat="1" ht="15.75" outlineLevel="3">
      <c r="A427" s="64" t="s">
        <v>85</v>
      </c>
      <c r="B427" s="53" t="s">
        <v>14</v>
      </c>
      <c r="C427" s="53" t="s">
        <v>362</v>
      </c>
      <c r="D427" s="53" t="s">
        <v>86</v>
      </c>
      <c r="E427" s="53"/>
      <c r="F427" s="54">
        <v>50</v>
      </c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</row>
    <row r="428" spans="1:22" s="27" customFormat="1" ht="31.5" outlineLevel="3">
      <c r="A428" s="8" t="s">
        <v>397</v>
      </c>
      <c r="B428" s="9" t="s">
        <v>14</v>
      </c>
      <c r="C428" s="9" t="s">
        <v>330</v>
      </c>
      <c r="D428" s="9" t="s">
        <v>5</v>
      </c>
      <c r="E428" s="9"/>
      <c r="F428" s="10">
        <f>F429</f>
        <v>200</v>
      </c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</row>
    <row r="429" spans="1:22" s="27" customFormat="1" ht="36" customHeight="1" outlineLevel="3">
      <c r="A429" s="82" t="s">
        <v>173</v>
      </c>
      <c r="B429" s="6" t="s">
        <v>14</v>
      </c>
      <c r="C429" s="6" t="s">
        <v>331</v>
      </c>
      <c r="D429" s="6" t="s">
        <v>5</v>
      </c>
      <c r="E429" s="6"/>
      <c r="F429" s="7">
        <f>F430</f>
        <v>200</v>
      </c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</row>
    <row r="430" spans="1:22" s="27" customFormat="1" ht="15.75" outlineLevel="3">
      <c r="A430" s="52" t="s">
        <v>95</v>
      </c>
      <c r="B430" s="53" t="s">
        <v>14</v>
      </c>
      <c r="C430" s="53" t="s">
        <v>331</v>
      </c>
      <c r="D430" s="53" t="s">
        <v>96</v>
      </c>
      <c r="E430" s="53"/>
      <c r="F430" s="54">
        <f>F431</f>
        <v>200</v>
      </c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</row>
    <row r="431" spans="1:22" s="27" customFormat="1" ht="31.5" outlineLevel="3">
      <c r="A431" s="52" t="s">
        <v>97</v>
      </c>
      <c r="B431" s="53" t="s">
        <v>14</v>
      </c>
      <c r="C431" s="53" t="s">
        <v>331</v>
      </c>
      <c r="D431" s="53" t="s">
        <v>98</v>
      </c>
      <c r="E431" s="53"/>
      <c r="F431" s="54">
        <v>200</v>
      </c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</row>
    <row r="432" spans="1:22" s="27" customFormat="1" ht="31.5" outlineLevel="3">
      <c r="A432" s="8" t="s">
        <v>398</v>
      </c>
      <c r="B432" s="9" t="s">
        <v>14</v>
      </c>
      <c r="C432" s="9" t="s">
        <v>332</v>
      </c>
      <c r="D432" s="9" t="s">
        <v>5</v>
      </c>
      <c r="E432" s="9"/>
      <c r="F432" s="10">
        <f>F433</f>
        <v>54</v>
      </c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</row>
    <row r="433" spans="1:22" s="27" customFormat="1" ht="31.5" outlineLevel="3">
      <c r="A433" s="82" t="s">
        <v>174</v>
      </c>
      <c r="B433" s="6" t="s">
        <v>14</v>
      </c>
      <c r="C433" s="6" t="s">
        <v>333</v>
      </c>
      <c r="D433" s="6" t="s">
        <v>5</v>
      </c>
      <c r="E433" s="6"/>
      <c r="F433" s="7">
        <f>F434</f>
        <v>54</v>
      </c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</row>
    <row r="434" spans="1:22" s="27" customFormat="1" ht="15.75" outlineLevel="3">
      <c r="A434" s="52" t="s">
        <v>95</v>
      </c>
      <c r="B434" s="53" t="s">
        <v>14</v>
      </c>
      <c r="C434" s="53" t="s">
        <v>333</v>
      </c>
      <c r="D434" s="53" t="s">
        <v>96</v>
      </c>
      <c r="E434" s="53"/>
      <c r="F434" s="54">
        <f>F435</f>
        <v>54</v>
      </c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</row>
    <row r="435" spans="1:22" s="27" customFormat="1" ht="31.5" outlineLevel="3">
      <c r="A435" s="52" t="s">
        <v>97</v>
      </c>
      <c r="B435" s="53" t="s">
        <v>14</v>
      </c>
      <c r="C435" s="53" t="s">
        <v>333</v>
      </c>
      <c r="D435" s="53" t="s">
        <v>98</v>
      </c>
      <c r="E435" s="53"/>
      <c r="F435" s="54">
        <v>54</v>
      </c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</row>
    <row r="436" spans="1:22" s="27" customFormat="1" ht="31.5" outlineLevel="3">
      <c r="A436" s="8" t="s">
        <v>399</v>
      </c>
      <c r="B436" s="9" t="s">
        <v>14</v>
      </c>
      <c r="C436" s="9" t="s">
        <v>334</v>
      </c>
      <c r="D436" s="9" t="s">
        <v>5</v>
      </c>
      <c r="E436" s="9"/>
      <c r="F436" s="10">
        <f>F437</f>
        <v>50</v>
      </c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</row>
    <row r="437" spans="1:22" s="27" customFormat="1" ht="31.5" outlineLevel="3">
      <c r="A437" s="82" t="s">
        <v>175</v>
      </c>
      <c r="B437" s="6" t="s">
        <v>14</v>
      </c>
      <c r="C437" s="6" t="s">
        <v>335</v>
      </c>
      <c r="D437" s="6" t="s">
        <v>5</v>
      </c>
      <c r="E437" s="6"/>
      <c r="F437" s="7">
        <f>F438</f>
        <v>50</v>
      </c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</row>
    <row r="438" spans="1:22" s="27" customFormat="1" ht="15.75" outlineLevel="3">
      <c r="A438" s="52" t="s">
        <v>95</v>
      </c>
      <c r="B438" s="53" t="s">
        <v>14</v>
      </c>
      <c r="C438" s="53" t="s">
        <v>335</v>
      </c>
      <c r="D438" s="53" t="s">
        <v>96</v>
      </c>
      <c r="E438" s="53"/>
      <c r="F438" s="54">
        <f>F439</f>
        <v>50</v>
      </c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</row>
    <row r="439" spans="1:22" s="27" customFormat="1" ht="31.5" outlineLevel="3">
      <c r="A439" s="52" t="s">
        <v>97</v>
      </c>
      <c r="B439" s="53" t="s">
        <v>14</v>
      </c>
      <c r="C439" s="53" t="s">
        <v>335</v>
      </c>
      <c r="D439" s="53" t="s">
        <v>98</v>
      </c>
      <c r="E439" s="53"/>
      <c r="F439" s="54">
        <v>50</v>
      </c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</row>
    <row r="440" spans="1:22" s="27" customFormat="1" ht="17.25" customHeight="1" outlineLevel="6">
      <c r="A440" s="16" t="s">
        <v>50</v>
      </c>
      <c r="B440" s="17" t="s">
        <v>49</v>
      </c>
      <c r="C440" s="17" t="s">
        <v>247</v>
      </c>
      <c r="D440" s="17" t="s">
        <v>5</v>
      </c>
      <c r="E440" s="17"/>
      <c r="F440" s="86">
        <f>F441+F447+F458+F464</f>
        <v>9965.1786</v>
      </c>
      <c r="G440" s="18" t="e">
        <f aca="true" t="shared" si="41" ref="G440:V440">G441+G447+G458</f>
        <v>#REF!</v>
      </c>
      <c r="H440" s="18" t="e">
        <f t="shared" si="41"/>
        <v>#REF!</v>
      </c>
      <c r="I440" s="18" t="e">
        <f t="shared" si="41"/>
        <v>#REF!</v>
      </c>
      <c r="J440" s="18" t="e">
        <f t="shared" si="41"/>
        <v>#REF!</v>
      </c>
      <c r="K440" s="18" t="e">
        <f t="shared" si="41"/>
        <v>#REF!</v>
      </c>
      <c r="L440" s="18" t="e">
        <f t="shared" si="41"/>
        <v>#REF!</v>
      </c>
      <c r="M440" s="18" t="e">
        <f t="shared" si="41"/>
        <v>#REF!</v>
      </c>
      <c r="N440" s="18" t="e">
        <f t="shared" si="41"/>
        <v>#REF!</v>
      </c>
      <c r="O440" s="18" t="e">
        <f t="shared" si="41"/>
        <v>#REF!</v>
      </c>
      <c r="P440" s="18" t="e">
        <f t="shared" si="41"/>
        <v>#REF!</v>
      </c>
      <c r="Q440" s="18" t="e">
        <f t="shared" si="41"/>
        <v>#REF!</v>
      </c>
      <c r="R440" s="18" t="e">
        <f t="shared" si="41"/>
        <v>#REF!</v>
      </c>
      <c r="S440" s="18" t="e">
        <f t="shared" si="41"/>
        <v>#REF!</v>
      </c>
      <c r="T440" s="18" t="e">
        <f t="shared" si="41"/>
        <v>#REF!</v>
      </c>
      <c r="U440" s="18" t="e">
        <f t="shared" si="41"/>
        <v>#REF!</v>
      </c>
      <c r="V440" s="18" t="e">
        <f t="shared" si="41"/>
        <v>#REF!</v>
      </c>
    </row>
    <row r="441" spans="1:22" s="27" customFormat="1" ht="15.75" outlineLevel="3">
      <c r="A441" s="78" t="s">
        <v>39</v>
      </c>
      <c r="B441" s="33" t="s">
        <v>15</v>
      </c>
      <c r="C441" s="33" t="s">
        <v>247</v>
      </c>
      <c r="D441" s="33" t="s">
        <v>5</v>
      </c>
      <c r="E441" s="33"/>
      <c r="F441" s="71">
        <f>F442</f>
        <v>790</v>
      </c>
      <c r="G441" s="10">
        <f aca="true" t="shared" si="42" ref="G441:V441">G443</f>
        <v>0</v>
      </c>
      <c r="H441" s="10">
        <f t="shared" si="42"/>
        <v>0</v>
      </c>
      <c r="I441" s="10">
        <f t="shared" si="42"/>
        <v>0</v>
      </c>
      <c r="J441" s="10">
        <f t="shared" si="42"/>
        <v>0</v>
      </c>
      <c r="K441" s="10">
        <f t="shared" si="42"/>
        <v>0</v>
      </c>
      <c r="L441" s="10">
        <f t="shared" si="42"/>
        <v>0</v>
      </c>
      <c r="M441" s="10">
        <f t="shared" si="42"/>
        <v>0</v>
      </c>
      <c r="N441" s="10">
        <f t="shared" si="42"/>
        <v>0</v>
      </c>
      <c r="O441" s="10">
        <f t="shared" si="42"/>
        <v>0</v>
      </c>
      <c r="P441" s="10">
        <f t="shared" si="42"/>
        <v>0</v>
      </c>
      <c r="Q441" s="10">
        <f t="shared" si="42"/>
        <v>0</v>
      </c>
      <c r="R441" s="10">
        <f t="shared" si="42"/>
        <v>0</v>
      </c>
      <c r="S441" s="10">
        <f t="shared" si="42"/>
        <v>0</v>
      </c>
      <c r="T441" s="10">
        <f t="shared" si="42"/>
        <v>0</v>
      </c>
      <c r="U441" s="10">
        <f t="shared" si="42"/>
        <v>0</v>
      </c>
      <c r="V441" s="10">
        <f t="shared" si="42"/>
        <v>0</v>
      </c>
    </row>
    <row r="442" spans="1:22" s="27" customFormat="1" ht="31.5" outlineLevel="3">
      <c r="A442" s="22" t="s">
        <v>134</v>
      </c>
      <c r="B442" s="9" t="s">
        <v>15</v>
      </c>
      <c r="C442" s="9" t="s">
        <v>248</v>
      </c>
      <c r="D442" s="9" t="s">
        <v>5</v>
      </c>
      <c r="E442" s="9"/>
      <c r="F442" s="10">
        <f>F443</f>
        <v>790</v>
      </c>
      <c r="G442" s="10"/>
      <c r="H442" s="10"/>
      <c r="I442" s="10"/>
      <c r="J442" s="10"/>
      <c r="K442" s="10"/>
      <c r="L442" s="10"/>
      <c r="M442" s="10"/>
      <c r="N442" s="10"/>
      <c r="O442" s="10"/>
      <c r="P442" s="10"/>
      <c r="Q442" s="10"/>
      <c r="R442" s="10"/>
      <c r="S442" s="10"/>
      <c r="T442" s="10"/>
      <c r="U442" s="10"/>
      <c r="V442" s="10"/>
    </row>
    <row r="443" spans="1:22" s="15" customFormat="1" ht="30.75" customHeight="1" outlineLevel="3">
      <c r="A443" s="22" t="s">
        <v>136</v>
      </c>
      <c r="B443" s="12" t="s">
        <v>15</v>
      </c>
      <c r="C443" s="12" t="s">
        <v>249</v>
      </c>
      <c r="D443" s="12" t="s">
        <v>5</v>
      </c>
      <c r="E443" s="12"/>
      <c r="F443" s="13">
        <f>F444</f>
        <v>790</v>
      </c>
      <c r="G443" s="13">
        <f aca="true" t="shared" si="43" ref="G443:V444">G444</f>
        <v>0</v>
      </c>
      <c r="H443" s="13">
        <f t="shared" si="43"/>
        <v>0</v>
      </c>
      <c r="I443" s="13">
        <f t="shared" si="43"/>
        <v>0</v>
      </c>
      <c r="J443" s="13">
        <f t="shared" si="43"/>
        <v>0</v>
      </c>
      <c r="K443" s="13">
        <f t="shared" si="43"/>
        <v>0</v>
      </c>
      <c r="L443" s="13">
        <f t="shared" si="43"/>
        <v>0</v>
      </c>
      <c r="M443" s="13">
        <f t="shared" si="43"/>
        <v>0</v>
      </c>
      <c r="N443" s="13">
        <f t="shared" si="43"/>
        <v>0</v>
      </c>
      <c r="O443" s="13">
        <f t="shared" si="43"/>
        <v>0</v>
      </c>
      <c r="P443" s="13">
        <f t="shared" si="43"/>
        <v>0</v>
      </c>
      <c r="Q443" s="13">
        <f t="shared" si="43"/>
        <v>0</v>
      </c>
      <c r="R443" s="13">
        <f t="shared" si="43"/>
        <v>0</v>
      </c>
      <c r="S443" s="13">
        <f t="shared" si="43"/>
        <v>0</v>
      </c>
      <c r="T443" s="13">
        <f t="shared" si="43"/>
        <v>0</v>
      </c>
      <c r="U443" s="13">
        <f t="shared" si="43"/>
        <v>0</v>
      </c>
      <c r="V443" s="13">
        <f t="shared" si="43"/>
        <v>0</v>
      </c>
    </row>
    <row r="444" spans="1:22" s="27" customFormat="1" ht="33" customHeight="1" outlineLevel="4">
      <c r="A444" s="55" t="s">
        <v>176</v>
      </c>
      <c r="B444" s="19" t="s">
        <v>15</v>
      </c>
      <c r="C444" s="19" t="s">
        <v>336</v>
      </c>
      <c r="D444" s="19" t="s">
        <v>5</v>
      </c>
      <c r="E444" s="19"/>
      <c r="F444" s="20">
        <f>F445</f>
        <v>790</v>
      </c>
      <c r="G444" s="7">
        <f t="shared" si="43"/>
        <v>0</v>
      </c>
      <c r="H444" s="7">
        <f t="shared" si="43"/>
        <v>0</v>
      </c>
      <c r="I444" s="7">
        <f t="shared" si="43"/>
        <v>0</v>
      </c>
      <c r="J444" s="7">
        <f t="shared" si="43"/>
        <v>0</v>
      </c>
      <c r="K444" s="7">
        <f t="shared" si="43"/>
        <v>0</v>
      </c>
      <c r="L444" s="7">
        <f t="shared" si="43"/>
        <v>0</v>
      </c>
      <c r="M444" s="7">
        <f t="shared" si="43"/>
        <v>0</v>
      </c>
      <c r="N444" s="7">
        <f t="shared" si="43"/>
        <v>0</v>
      </c>
      <c r="O444" s="7">
        <f t="shared" si="43"/>
        <v>0</v>
      </c>
      <c r="P444" s="7">
        <f t="shared" si="43"/>
        <v>0</v>
      </c>
      <c r="Q444" s="7">
        <f t="shared" si="43"/>
        <v>0</v>
      </c>
      <c r="R444" s="7">
        <f t="shared" si="43"/>
        <v>0</v>
      </c>
      <c r="S444" s="7">
        <f t="shared" si="43"/>
        <v>0</v>
      </c>
      <c r="T444" s="7">
        <f t="shared" si="43"/>
        <v>0</v>
      </c>
      <c r="U444" s="7">
        <f t="shared" si="43"/>
        <v>0</v>
      </c>
      <c r="V444" s="7">
        <f t="shared" si="43"/>
        <v>0</v>
      </c>
    </row>
    <row r="445" spans="1:22" s="27" customFormat="1" ht="15.75" outlineLevel="5">
      <c r="A445" s="5" t="s">
        <v>125</v>
      </c>
      <c r="B445" s="6" t="s">
        <v>15</v>
      </c>
      <c r="C445" s="6" t="s">
        <v>336</v>
      </c>
      <c r="D445" s="6" t="s">
        <v>123</v>
      </c>
      <c r="E445" s="6"/>
      <c r="F445" s="7">
        <f>F446</f>
        <v>790</v>
      </c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</row>
    <row r="446" spans="1:22" s="27" customFormat="1" ht="31.5" outlineLevel="5">
      <c r="A446" s="52" t="s">
        <v>126</v>
      </c>
      <c r="B446" s="53" t="s">
        <v>15</v>
      </c>
      <c r="C446" s="53" t="s">
        <v>336</v>
      </c>
      <c r="D446" s="53" t="s">
        <v>124</v>
      </c>
      <c r="E446" s="53"/>
      <c r="F446" s="54">
        <v>790</v>
      </c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</row>
    <row r="447" spans="1:22" s="27" customFormat="1" ht="15.75" outlineLevel="3">
      <c r="A447" s="78" t="s">
        <v>40</v>
      </c>
      <c r="B447" s="33" t="s">
        <v>16</v>
      </c>
      <c r="C447" s="33" t="s">
        <v>247</v>
      </c>
      <c r="D447" s="33" t="s">
        <v>5</v>
      </c>
      <c r="E447" s="33"/>
      <c r="F447" s="71">
        <f>F448+F454</f>
        <v>5906.178599999999</v>
      </c>
      <c r="G447" s="10" t="e">
        <f>#REF!</f>
        <v>#REF!</v>
      </c>
      <c r="H447" s="10" t="e">
        <f>#REF!</f>
        <v>#REF!</v>
      </c>
      <c r="I447" s="10" t="e">
        <f>#REF!</f>
        <v>#REF!</v>
      </c>
      <c r="J447" s="10" t="e">
        <f>#REF!</f>
        <v>#REF!</v>
      </c>
      <c r="K447" s="10" t="e">
        <f>#REF!</f>
        <v>#REF!</v>
      </c>
      <c r="L447" s="10" t="e">
        <f>#REF!</f>
        <v>#REF!</v>
      </c>
      <c r="M447" s="10" t="e">
        <f>#REF!</f>
        <v>#REF!</v>
      </c>
      <c r="N447" s="10" t="e">
        <f>#REF!</f>
        <v>#REF!</v>
      </c>
      <c r="O447" s="10" t="e">
        <f>#REF!</f>
        <v>#REF!</v>
      </c>
      <c r="P447" s="10" t="e">
        <f>#REF!</f>
        <v>#REF!</v>
      </c>
      <c r="Q447" s="10" t="e">
        <f>#REF!</f>
        <v>#REF!</v>
      </c>
      <c r="R447" s="10" t="e">
        <f>#REF!</f>
        <v>#REF!</v>
      </c>
      <c r="S447" s="10" t="e">
        <f>#REF!</f>
        <v>#REF!</v>
      </c>
      <c r="T447" s="10" t="e">
        <f>#REF!</f>
        <v>#REF!</v>
      </c>
      <c r="U447" s="10" t="e">
        <f>#REF!</f>
        <v>#REF!</v>
      </c>
      <c r="V447" s="10" t="e">
        <f>#REF!</f>
        <v>#REF!</v>
      </c>
    </row>
    <row r="448" spans="1:22" s="27" customFormat="1" ht="31.5" outlineLevel="5">
      <c r="A448" s="8" t="s">
        <v>400</v>
      </c>
      <c r="B448" s="9" t="s">
        <v>16</v>
      </c>
      <c r="C448" s="9" t="s">
        <v>337</v>
      </c>
      <c r="D448" s="9" t="s">
        <v>5</v>
      </c>
      <c r="E448" s="9"/>
      <c r="F448" s="10">
        <f>F449+F452+F453</f>
        <v>5906.178599999999</v>
      </c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</row>
    <row r="449" spans="1:22" s="27" customFormat="1" ht="31.5" outlineLevel="5">
      <c r="A449" s="69" t="s">
        <v>177</v>
      </c>
      <c r="B449" s="19" t="s">
        <v>16</v>
      </c>
      <c r="C449" s="19" t="s">
        <v>338</v>
      </c>
      <c r="D449" s="19" t="s">
        <v>5</v>
      </c>
      <c r="E449" s="19"/>
      <c r="F449" s="20">
        <f>F450</f>
        <v>1419.75</v>
      </c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</row>
    <row r="450" spans="1:22" s="27" customFormat="1" ht="31.5" outlineLevel="5">
      <c r="A450" s="5" t="s">
        <v>105</v>
      </c>
      <c r="B450" s="6" t="s">
        <v>16</v>
      </c>
      <c r="C450" s="6" t="s">
        <v>338</v>
      </c>
      <c r="D450" s="6" t="s">
        <v>106</v>
      </c>
      <c r="E450" s="6"/>
      <c r="F450" s="7">
        <f>F451</f>
        <v>1419.75</v>
      </c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</row>
    <row r="451" spans="1:22" s="27" customFormat="1" ht="15.75" outlineLevel="5">
      <c r="A451" s="52" t="s">
        <v>128</v>
      </c>
      <c r="B451" s="53" t="s">
        <v>16</v>
      </c>
      <c r="C451" s="53" t="s">
        <v>338</v>
      </c>
      <c r="D451" s="53" t="s">
        <v>127</v>
      </c>
      <c r="E451" s="53"/>
      <c r="F451" s="54">
        <v>1419.75</v>
      </c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</row>
    <row r="452" spans="1:22" s="27" customFormat="1" ht="31.5" outlineLevel="5">
      <c r="A452" s="69" t="s">
        <v>370</v>
      </c>
      <c r="B452" s="19" t="s">
        <v>16</v>
      </c>
      <c r="C452" s="19" t="s">
        <v>372</v>
      </c>
      <c r="D452" s="19" t="s">
        <v>127</v>
      </c>
      <c r="E452" s="19"/>
      <c r="F452" s="89">
        <v>2093.75134</v>
      </c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</row>
    <row r="453" spans="1:22" s="27" customFormat="1" ht="31.5" outlineLevel="5">
      <c r="A453" s="69" t="s">
        <v>371</v>
      </c>
      <c r="B453" s="19" t="s">
        <v>16</v>
      </c>
      <c r="C453" s="19" t="s">
        <v>377</v>
      </c>
      <c r="D453" s="19" t="s">
        <v>127</v>
      </c>
      <c r="E453" s="19"/>
      <c r="F453" s="89">
        <v>2392.67726</v>
      </c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</row>
    <row r="454" spans="1:22" s="27" customFormat="1" ht="15.75" outlineLevel="5">
      <c r="A454" s="8" t="s">
        <v>178</v>
      </c>
      <c r="B454" s="9" t="s">
        <v>16</v>
      </c>
      <c r="C454" s="9" t="s">
        <v>339</v>
      </c>
      <c r="D454" s="9" t="s">
        <v>5</v>
      </c>
      <c r="E454" s="9"/>
      <c r="F454" s="10">
        <f>F455</f>
        <v>0</v>
      </c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</row>
    <row r="455" spans="1:22" s="27" customFormat="1" ht="36.75" customHeight="1" outlineLevel="5">
      <c r="A455" s="69" t="s">
        <v>177</v>
      </c>
      <c r="B455" s="19" t="s">
        <v>16</v>
      </c>
      <c r="C455" s="19" t="s">
        <v>340</v>
      </c>
      <c r="D455" s="19" t="s">
        <v>5</v>
      </c>
      <c r="E455" s="19"/>
      <c r="F455" s="20">
        <f>F456</f>
        <v>0</v>
      </c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</row>
    <row r="456" spans="1:22" s="27" customFormat="1" ht="31.5" outlineLevel="5">
      <c r="A456" s="5" t="s">
        <v>105</v>
      </c>
      <c r="B456" s="6" t="s">
        <v>16</v>
      </c>
      <c r="C456" s="6" t="s">
        <v>340</v>
      </c>
      <c r="D456" s="6" t="s">
        <v>106</v>
      </c>
      <c r="E456" s="6"/>
      <c r="F456" s="7">
        <f>F457</f>
        <v>0</v>
      </c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</row>
    <row r="457" spans="1:22" s="27" customFormat="1" ht="15.75" outlineLevel="5">
      <c r="A457" s="52" t="s">
        <v>128</v>
      </c>
      <c r="B457" s="53" t="s">
        <v>16</v>
      </c>
      <c r="C457" s="53" t="s">
        <v>340</v>
      </c>
      <c r="D457" s="53" t="s">
        <v>127</v>
      </c>
      <c r="E457" s="53"/>
      <c r="F457" s="54">
        <v>0</v>
      </c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</row>
    <row r="458" spans="1:22" s="27" customFormat="1" ht="15.75" outlineLevel="5">
      <c r="A458" s="78" t="s">
        <v>45</v>
      </c>
      <c r="B458" s="33" t="s">
        <v>23</v>
      </c>
      <c r="C458" s="33" t="s">
        <v>247</v>
      </c>
      <c r="D458" s="33" t="s">
        <v>5</v>
      </c>
      <c r="E458" s="33"/>
      <c r="F458" s="71">
        <f>F459</f>
        <v>3269</v>
      </c>
      <c r="G458" s="10">
        <f aca="true" t="shared" si="44" ref="G458:V458">G460</f>
        <v>0</v>
      </c>
      <c r="H458" s="10">
        <f t="shared" si="44"/>
        <v>0</v>
      </c>
      <c r="I458" s="10">
        <f t="shared" si="44"/>
        <v>0</v>
      </c>
      <c r="J458" s="10">
        <f t="shared" si="44"/>
        <v>0</v>
      </c>
      <c r="K458" s="10">
        <f t="shared" si="44"/>
        <v>0</v>
      </c>
      <c r="L458" s="10">
        <f t="shared" si="44"/>
        <v>0</v>
      </c>
      <c r="M458" s="10">
        <f t="shared" si="44"/>
        <v>0</v>
      </c>
      <c r="N458" s="10">
        <f t="shared" si="44"/>
        <v>0</v>
      </c>
      <c r="O458" s="10">
        <f t="shared" si="44"/>
        <v>0</v>
      </c>
      <c r="P458" s="10">
        <f t="shared" si="44"/>
        <v>0</v>
      </c>
      <c r="Q458" s="10">
        <f t="shared" si="44"/>
        <v>0</v>
      </c>
      <c r="R458" s="10">
        <f t="shared" si="44"/>
        <v>0</v>
      </c>
      <c r="S458" s="10">
        <f t="shared" si="44"/>
        <v>0</v>
      </c>
      <c r="T458" s="10">
        <f t="shared" si="44"/>
        <v>0</v>
      </c>
      <c r="U458" s="10">
        <f t="shared" si="44"/>
        <v>0</v>
      </c>
      <c r="V458" s="10">
        <f t="shared" si="44"/>
        <v>0</v>
      </c>
    </row>
    <row r="459" spans="1:22" s="27" customFormat="1" ht="31.5" outlineLevel="5">
      <c r="A459" s="22" t="s">
        <v>134</v>
      </c>
      <c r="B459" s="9" t="s">
        <v>23</v>
      </c>
      <c r="C459" s="9" t="s">
        <v>248</v>
      </c>
      <c r="D459" s="9" t="s">
        <v>5</v>
      </c>
      <c r="E459" s="9"/>
      <c r="F459" s="10">
        <f>F460</f>
        <v>3269</v>
      </c>
      <c r="G459" s="10"/>
      <c r="H459" s="10"/>
      <c r="I459" s="10"/>
      <c r="J459" s="10"/>
      <c r="K459" s="10"/>
      <c r="L459" s="10"/>
      <c r="M459" s="10"/>
      <c r="N459" s="10"/>
      <c r="O459" s="10"/>
      <c r="P459" s="10"/>
      <c r="Q459" s="10"/>
      <c r="R459" s="10"/>
      <c r="S459" s="10"/>
      <c r="T459" s="10"/>
      <c r="U459" s="10"/>
      <c r="V459" s="10"/>
    </row>
    <row r="460" spans="1:22" s="27" customFormat="1" ht="31.5" outlineLevel="5">
      <c r="A460" s="22" t="s">
        <v>136</v>
      </c>
      <c r="B460" s="12" t="s">
        <v>23</v>
      </c>
      <c r="C460" s="12" t="s">
        <v>249</v>
      </c>
      <c r="D460" s="12" t="s">
        <v>5</v>
      </c>
      <c r="E460" s="12"/>
      <c r="F460" s="13">
        <f>F461</f>
        <v>3269</v>
      </c>
      <c r="G460" s="13">
        <f aca="true" t="shared" si="45" ref="G460:V461">G461</f>
        <v>0</v>
      </c>
      <c r="H460" s="13">
        <f t="shared" si="45"/>
        <v>0</v>
      </c>
      <c r="I460" s="13">
        <f t="shared" si="45"/>
        <v>0</v>
      </c>
      <c r="J460" s="13">
        <f t="shared" si="45"/>
        <v>0</v>
      </c>
      <c r="K460" s="13">
        <f t="shared" si="45"/>
        <v>0</v>
      </c>
      <c r="L460" s="13">
        <f t="shared" si="45"/>
        <v>0</v>
      </c>
      <c r="M460" s="13">
        <f t="shared" si="45"/>
        <v>0</v>
      </c>
      <c r="N460" s="13">
        <f t="shared" si="45"/>
        <v>0</v>
      </c>
      <c r="O460" s="13">
        <f t="shared" si="45"/>
        <v>0</v>
      </c>
      <c r="P460" s="13">
        <f t="shared" si="45"/>
        <v>0</v>
      </c>
      <c r="Q460" s="13">
        <f t="shared" si="45"/>
        <v>0</v>
      </c>
      <c r="R460" s="13">
        <f t="shared" si="45"/>
        <v>0</v>
      </c>
      <c r="S460" s="13">
        <f t="shared" si="45"/>
        <v>0</v>
      </c>
      <c r="T460" s="13">
        <f t="shared" si="45"/>
        <v>0</v>
      </c>
      <c r="U460" s="13">
        <f t="shared" si="45"/>
        <v>0</v>
      </c>
      <c r="V460" s="13">
        <f t="shared" si="45"/>
        <v>0</v>
      </c>
    </row>
    <row r="461" spans="1:22" s="27" customFormat="1" ht="47.25" outlineLevel="5">
      <c r="A461" s="69" t="s">
        <v>179</v>
      </c>
      <c r="B461" s="19" t="s">
        <v>23</v>
      </c>
      <c r="C461" s="19" t="s">
        <v>341</v>
      </c>
      <c r="D461" s="19" t="s">
        <v>5</v>
      </c>
      <c r="E461" s="19"/>
      <c r="F461" s="20">
        <f>F462</f>
        <v>3269</v>
      </c>
      <c r="G461" s="7">
        <f t="shared" si="45"/>
        <v>0</v>
      </c>
      <c r="H461" s="7">
        <f t="shared" si="45"/>
        <v>0</v>
      </c>
      <c r="I461" s="7">
        <f t="shared" si="45"/>
        <v>0</v>
      </c>
      <c r="J461" s="7">
        <f t="shared" si="45"/>
        <v>0</v>
      </c>
      <c r="K461" s="7">
        <f t="shared" si="45"/>
        <v>0</v>
      </c>
      <c r="L461" s="7">
        <f t="shared" si="45"/>
        <v>0</v>
      </c>
      <c r="M461" s="7">
        <f t="shared" si="45"/>
        <v>0</v>
      </c>
      <c r="N461" s="7">
        <f t="shared" si="45"/>
        <v>0</v>
      </c>
      <c r="O461" s="7">
        <f t="shared" si="45"/>
        <v>0</v>
      </c>
      <c r="P461" s="7">
        <f t="shared" si="45"/>
        <v>0</v>
      </c>
      <c r="Q461" s="7">
        <f t="shared" si="45"/>
        <v>0</v>
      </c>
      <c r="R461" s="7">
        <f t="shared" si="45"/>
        <v>0</v>
      </c>
      <c r="S461" s="7">
        <f t="shared" si="45"/>
        <v>0</v>
      </c>
      <c r="T461" s="7">
        <f t="shared" si="45"/>
        <v>0</v>
      </c>
      <c r="U461" s="7">
        <f t="shared" si="45"/>
        <v>0</v>
      </c>
      <c r="V461" s="7">
        <f t="shared" si="45"/>
        <v>0</v>
      </c>
    </row>
    <row r="462" spans="1:22" s="27" customFormat="1" ht="15.75" outlineLevel="5">
      <c r="A462" s="5" t="s">
        <v>125</v>
      </c>
      <c r="B462" s="6" t="s">
        <v>23</v>
      </c>
      <c r="C462" s="6" t="s">
        <v>341</v>
      </c>
      <c r="D462" s="6" t="s">
        <v>123</v>
      </c>
      <c r="E462" s="6"/>
      <c r="F462" s="7">
        <f>F463</f>
        <v>3269</v>
      </c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</row>
    <row r="463" spans="1:22" s="27" customFormat="1" ht="31.5" outlineLevel="5">
      <c r="A463" s="52" t="s">
        <v>126</v>
      </c>
      <c r="B463" s="53" t="s">
        <v>23</v>
      </c>
      <c r="C463" s="53" t="s">
        <v>341</v>
      </c>
      <c r="D463" s="53" t="s">
        <v>124</v>
      </c>
      <c r="E463" s="53"/>
      <c r="F463" s="54">
        <v>3269</v>
      </c>
      <c r="G463" s="24"/>
      <c r="H463" s="24"/>
      <c r="I463" s="24"/>
      <c r="J463" s="24"/>
      <c r="K463" s="24"/>
      <c r="L463" s="24"/>
      <c r="M463" s="24"/>
      <c r="N463" s="24"/>
      <c r="O463" s="24"/>
      <c r="P463" s="24"/>
      <c r="Q463" s="24"/>
      <c r="R463" s="24"/>
      <c r="S463" s="24"/>
      <c r="T463" s="24"/>
      <c r="U463" s="24"/>
      <c r="V463" s="24"/>
    </row>
    <row r="464" spans="1:22" s="27" customFormat="1" ht="15.75" outlineLevel="5">
      <c r="A464" s="78" t="s">
        <v>180</v>
      </c>
      <c r="B464" s="33" t="s">
        <v>181</v>
      </c>
      <c r="C464" s="33" t="s">
        <v>247</v>
      </c>
      <c r="D464" s="33" t="s">
        <v>5</v>
      </c>
      <c r="E464" s="33"/>
      <c r="F464" s="71">
        <f>F465</f>
        <v>0</v>
      </c>
      <c r="G464" s="24"/>
      <c r="H464" s="24"/>
      <c r="I464" s="24"/>
      <c r="J464" s="24"/>
      <c r="K464" s="24"/>
      <c r="L464" s="24"/>
      <c r="M464" s="24"/>
      <c r="N464" s="24"/>
      <c r="O464" s="24"/>
      <c r="P464" s="24"/>
      <c r="Q464" s="24"/>
      <c r="R464" s="24"/>
      <c r="S464" s="24"/>
      <c r="T464" s="24"/>
      <c r="U464" s="24"/>
      <c r="V464" s="24"/>
    </row>
    <row r="465" spans="1:22" s="27" customFormat="1" ht="31.5" outlineLevel="5">
      <c r="A465" s="14" t="s">
        <v>396</v>
      </c>
      <c r="B465" s="9" t="s">
        <v>181</v>
      </c>
      <c r="C465" s="9" t="s">
        <v>342</v>
      </c>
      <c r="D465" s="9" t="s">
        <v>5</v>
      </c>
      <c r="E465" s="9"/>
      <c r="F465" s="10">
        <f>F466</f>
        <v>0</v>
      </c>
      <c r="G465" s="24"/>
      <c r="H465" s="24"/>
      <c r="I465" s="24"/>
      <c r="J465" s="24"/>
      <c r="K465" s="24"/>
      <c r="L465" s="24"/>
      <c r="M465" s="24"/>
      <c r="N465" s="24"/>
      <c r="O465" s="24"/>
      <c r="P465" s="24"/>
      <c r="Q465" s="24"/>
      <c r="R465" s="24"/>
      <c r="S465" s="24"/>
      <c r="T465" s="24"/>
      <c r="U465" s="24"/>
      <c r="V465" s="24"/>
    </row>
    <row r="466" spans="1:22" s="27" customFormat="1" ht="33" customHeight="1" outlineLevel="5">
      <c r="A466" s="69" t="s">
        <v>183</v>
      </c>
      <c r="B466" s="19" t="s">
        <v>181</v>
      </c>
      <c r="C466" s="19" t="s">
        <v>343</v>
      </c>
      <c r="D466" s="19" t="s">
        <v>5</v>
      </c>
      <c r="E466" s="19"/>
      <c r="F466" s="20">
        <f>F467</f>
        <v>0</v>
      </c>
      <c r="G466" s="24"/>
      <c r="H466" s="24"/>
      <c r="I466" s="24"/>
      <c r="J466" s="24"/>
      <c r="K466" s="24"/>
      <c r="L466" s="24"/>
      <c r="M466" s="24"/>
      <c r="N466" s="24"/>
      <c r="O466" s="24"/>
      <c r="P466" s="24"/>
      <c r="Q466" s="24"/>
      <c r="R466" s="24"/>
      <c r="S466" s="24"/>
      <c r="T466" s="24"/>
      <c r="U466" s="24"/>
      <c r="V466" s="24"/>
    </row>
    <row r="467" spans="1:22" s="27" customFormat="1" ht="15.75" outlineLevel="5">
      <c r="A467" s="5" t="s">
        <v>95</v>
      </c>
      <c r="B467" s="6" t="s">
        <v>182</v>
      </c>
      <c r="C467" s="6" t="s">
        <v>343</v>
      </c>
      <c r="D467" s="6" t="s">
        <v>96</v>
      </c>
      <c r="E467" s="6"/>
      <c r="F467" s="7">
        <f>F468</f>
        <v>0</v>
      </c>
      <c r="G467" s="24"/>
      <c r="H467" s="24"/>
      <c r="I467" s="24"/>
      <c r="J467" s="24"/>
      <c r="K467" s="24"/>
      <c r="L467" s="24"/>
      <c r="M467" s="24"/>
      <c r="N467" s="24"/>
      <c r="O467" s="24"/>
      <c r="P467" s="24"/>
      <c r="Q467" s="24"/>
      <c r="R467" s="24"/>
      <c r="S467" s="24"/>
      <c r="T467" s="24"/>
      <c r="U467" s="24"/>
      <c r="V467" s="24"/>
    </row>
    <row r="468" spans="1:22" s="27" customFormat="1" ht="31.5" outlineLevel="5">
      <c r="A468" s="52" t="s">
        <v>97</v>
      </c>
      <c r="B468" s="53" t="s">
        <v>181</v>
      </c>
      <c r="C468" s="53" t="s">
        <v>343</v>
      </c>
      <c r="D468" s="53" t="s">
        <v>98</v>
      </c>
      <c r="E468" s="53"/>
      <c r="F468" s="54">
        <v>0</v>
      </c>
      <c r="G468" s="24"/>
      <c r="H468" s="24"/>
      <c r="I468" s="24"/>
      <c r="J468" s="24"/>
      <c r="K468" s="24"/>
      <c r="L468" s="24"/>
      <c r="M468" s="24"/>
      <c r="N468" s="24"/>
      <c r="O468" s="24"/>
      <c r="P468" s="24"/>
      <c r="Q468" s="24"/>
      <c r="R468" s="24"/>
      <c r="S468" s="24"/>
      <c r="T468" s="24"/>
      <c r="U468" s="24"/>
      <c r="V468" s="24"/>
    </row>
    <row r="469" spans="1:22" s="27" customFormat="1" ht="18.75" outlineLevel="5">
      <c r="A469" s="16" t="s">
        <v>77</v>
      </c>
      <c r="B469" s="17" t="s">
        <v>48</v>
      </c>
      <c r="C469" s="17" t="s">
        <v>247</v>
      </c>
      <c r="D469" s="17" t="s">
        <v>5</v>
      </c>
      <c r="E469" s="17"/>
      <c r="F469" s="18">
        <f>F470+F475</f>
        <v>200</v>
      </c>
      <c r="G469" s="24"/>
      <c r="H469" s="24"/>
      <c r="I469" s="24"/>
      <c r="J469" s="24"/>
      <c r="K469" s="24"/>
      <c r="L469" s="24"/>
      <c r="M469" s="24"/>
      <c r="N469" s="24"/>
      <c r="O469" s="24"/>
      <c r="P469" s="24"/>
      <c r="Q469" s="24"/>
      <c r="R469" s="24"/>
      <c r="S469" s="24"/>
      <c r="T469" s="24"/>
      <c r="U469" s="24"/>
      <c r="V469" s="24"/>
    </row>
    <row r="470" spans="1:22" s="27" customFormat="1" ht="31.5" outlineLevel="5">
      <c r="A470" s="8" t="s">
        <v>401</v>
      </c>
      <c r="B470" s="9" t="s">
        <v>17</v>
      </c>
      <c r="C470" s="9" t="s">
        <v>247</v>
      </c>
      <c r="D470" s="9" t="s">
        <v>5</v>
      </c>
      <c r="E470" s="9"/>
      <c r="F470" s="10">
        <f>F471</f>
        <v>200</v>
      </c>
      <c r="G470" s="24"/>
      <c r="H470" s="24"/>
      <c r="I470" s="24"/>
      <c r="J470" s="24"/>
      <c r="K470" s="24"/>
      <c r="L470" s="24"/>
      <c r="M470" s="24"/>
      <c r="N470" s="24"/>
      <c r="O470" s="24"/>
      <c r="P470" s="24"/>
      <c r="Q470" s="24"/>
      <c r="R470" s="24"/>
      <c r="S470" s="24"/>
      <c r="T470" s="24"/>
      <c r="U470" s="24"/>
      <c r="V470" s="24"/>
    </row>
    <row r="471" spans="1:22" s="27" customFormat="1" ht="15.75" outlineLevel="5">
      <c r="A471" s="66" t="s">
        <v>225</v>
      </c>
      <c r="B471" s="19" t="s">
        <v>17</v>
      </c>
      <c r="C471" s="19" t="s">
        <v>344</v>
      </c>
      <c r="D471" s="19" t="s">
        <v>5</v>
      </c>
      <c r="E471" s="19"/>
      <c r="F471" s="20">
        <f>F472</f>
        <v>200</v>
      </c>
      <c r="G471" s="24"/>
      <c r="H471" s="24"/>
      <c r="I471" s="24"/>
      <c r="J471" s="24"/>
      <c r="K471" s="24"/>
      <c r="L471" s="24"/>
      <c r="M471" s="24"/>
      <c r="N471" s="24"/>
      <c r="O471" s="24"/>
      <c r="P471" s="24"/>
      <c r="Q471" s="24"/>
      <c r="R471" s="24"/>
      <c r="S471" s="24"/>
      <c r="T471" s="24"/>
      <c r="U471" s="24"/>
      <c r="V471" s="24"/>
    </row>
    <row r="472" spans="1:22" s="27" customFormat="1" ht="36" customHeight="1" outlineLevel="5">
      <c r="A472" s="69" t="s">
        <v>184</v>
      </c>
      <c r="B472" s="19" t="s">
        <v>17</v>
      </c>
      <c r="C472" s="19" t="s">
        <v>345</v>
      </c>
      <c r="D472" s="19" t="s">
        <v>5</v>
      </c>
      <c r="E472" s="19"/>
      <c r="F472" s="20">
        <f>F473</f>
        <v>200</v>
      </c>
      <c r="G472" s="24"/>
      <c r="H472" s="24"/>
      <c r="I472" s="24"/>
      <c r="J472" s="24"/>
      <c r="K472" s="24"/>
      <c r="L472" s="24"/>
      <c r="M472" s="24"/>
      <c r="N472" s="24"/>
      <c r="O472" s="24"/>
      <c r="P472" s="24"/>
      <c r="Q472" s="24"/>
      <c r="R472" s="24"/>
      <c r="S472" s="24"/>
      <c r="T472" s="24"/>
      <c r="U472" s="24"/>
      <c r="V472" s="24"/>
    </row>
    <row r="473" spans="1:22" s="27" customFormat="1" ht="15.75" outlineLevel="5">
      <c r="A473" s="5" t="s">
        <v>95</v>
      </c>
      <c r="B473" s="6" t="s">
        <v>17</v>
      </c>
      <c r="C473" s="6" t="s">
        <v>345</v>
      </c>
      <c r="D473" s="6" t="s">
        <v>96</v>
      </c>
      <c r="E473" s="6"/>
      <c r="F473" s="7">
        <f>F474</f>
        <v>200</v>
      </c>
      <c r="G473" s="24"/>
      <c r="H473" s="24"/>
      <c r="I473" s="24"/>
      <c r="J473" s="24"/>
      <c r="K473" s="24"/>
      <c r="L473" s="24"/>
      <c r="M473" s="24"/>
      <c r="N473" s="24"/>
      <c r="O473" s="24"/>
      <c r="P473" s="24"/>
      <c r="Q473" s="24"/>
      <c r="R473" s="24"/>
      <c r="S473" s="24"/>
      <c r="T473" s="24"/>
      <c r="U473" s="24"/>
      <c r="V473" s="24"/>
    </row>
    <row r="474" spans="1:22" s="27" customFormat="1" ht="31.5" outlineLevel="5">
      <c r="A474" s="52" t="s">
        <v>97</v>
      </c>
      <c r="B474" s="53" t="s">
        <v>17</v>
      </c>
      <c r="C474" s="53" t="s">
        <v>345</v>
      </c>
      <c r="D474" s="53" t="s">
        <v>98</v>
      </c>
      <c r="E474" s="53"/>
      <c r="F474" s="54">
        <v>200</v>
      </c>
      <c r="G474" s="24"/>
      <c r="H474" s="24"/>
      <c r="I474" s="24"/>
      <c r="J474" s="24"/>
      <c r="K474" s="24"/>
      <c r="L474" s="24"/>
      <c r="M474" s="24"/>
      <c r="N474" s="24"/>
      <c r="O474" s="24"/>
      <c r="P474" s="24"/>
      <c r="Q474" s="24"/>
      <c r="R474" s="24"/>
      <c r="S474" s="24"/>
      <c r="T474" s="24"/>
      <c r="U474" s="24"/>
      <c r="V474" s="24"/>
    </row>
    <row r="475" spans="1:22" s="27" customFormat="1" ht="15.75" outlineLevel="5">
      <c r="A475" s="21" t="s">
        <v>87</v>
      </c>
      <c r="B475" s="9" t="s">
        <v>88</v>
      </c>
      <c r="C475" s="9" t="s">
        <v>247</v>
      </c>
      <c r="D475" s="9" t="s">
        <v>5</v>
      </c>
      <c r="E475" s="6"/>
      <c r="F475" s="10">
        <f>F476</f>
        <v>0</v>
      </c>
      <c r="G475" s="24"/>
      <c r="H475" s="24"/>
      <c r="I475" s="24"/>
      <c r="J475" s="24"/>
      <c r="K475" s="24"/>
      <c r="L475" s="24"/>
      <c r="M475" s="24"/>
      <c r="N475" s="24"/>
      <c r="O475" s="24"/>
      <c r="P475" s="24"/>
      <c r="Q475" s="24"/>
      <c r="R475" s="24"/>
      <c r="S475" s="24"/>
      <c r="T475" s="24"/>
      <c r="U475" s="24"/>
      <c r="V475" s="24"/>
    </row>
    <row r="476" spans="1:22" s="27" customFormat="1" ht="31.5" outlineLevel="5">
      <c r="A476" s="66" t="s">
        <v>401</v>
      </c>
      <c r="B476" s="19" t="s">
        <v>88</v>
      </c>
      <c r="C476" s="19" t="s">
        <v>344</v>
      </c>
      <c r="D476" s="19" t="s">
        <v>5</v>
      </c>
      <c r="E476" s="19"/>
      <c r="F476" s="20">
        <f>F477</f>
        <v>0</v>
      </c>
      <c r="G476" s="24"/>
      <c r="H476" s="24"/>
      <c r="I476" s="24"/>
      <c r="J476" s="24"/>
      <c r="K476" s="24"/>
      <c r="L476" s="24"/>
      <c r="M476" s="24"/>
      <c r="N476" s="24"/>
      <c r="O476" s="24"/>
      <c r="P476" s="24"/>
      <c r="Q476" s="24"/>
      <c r="R476" s="24"/>
      <c r="S476" s="24"/>
      <c r="T476" s="24"/>
      <c r="U476" s="24"/>
      <c r="V476" s="24"/>
    </row>
    <row r="477" spans="1:22" s="27" customFormat="1" ht="47.25" outlineLevel="5">
      <c r="A477" s="5" t="s">
        <v>185</v>
      </c>
      <c r="B477" s="6" t="s">
        <v>88</v>
      </c>
      <c r="C477" s="6" t="s">
        <v>346</v>
      </c>
      <c r="D477" s="6" t="s">
        <v>5</v>
      </c>
      <c r="E477" s="6"/>
      <c r="F477" s="7">
        <f>F478</f>
        <v>0</v>
      </c>
      <c r="G477" s="24"/>
      <c r="H477" s="24"/>
      <c r="I477" s="24"/>
      <c r="J477" s="24"/>
      <c r="K477" s="24"/>
      <c r="L477" s="24"/>
      <c r="M477" s="24"/>
      <c r="N477" s="24"/>
      <c r="O477" s="24"/>
      <c r="P477" s="24"/>
      <c r="Q477" s="24"/>
      <c r="R477" s="24"/>
      <c r="S477" s="24"/>
      <c r="T477" s="24"/>
      <c r="U477" s="24"/>
      <c r="V477" s="24"/>
    </row>
    <row r="478" spans="1:22" s="27" customFormat="1" ht="15.75" outlineLevel="5">
      <c r="A478" s="52" t="s">
        <v>118</v>
      </c>
      <c r="B478" s="53" t="s">
        <v>88</v>
      </c>
      <c r="C478" s="53" t="s">
        <v>346</v>
      </c>
      <c r="D478" s="53" t="s">
        <v>117</v>
      </c>
      <c r="E478" s="53"/>
      <c r="F478" s="54">
        <v>0</v>
      </c>
      <c r="G478" s="24"/>
      <c r="H478" s="24"/>
      <c r="I478" s="24"/>
      <c r="J478" s="24"/>
      <c r="K478" s="24"/>
      <c r="L478" s="24"/>
      <c r="M478" s="24"/>
      <c r="N478" s="24"/>
      <c r="O478" s="24"/>
      <c r="P478" s="24"/>
      <c r="Q478" s="24"/>
      <c r="R478" s="24"/>
      <c r="S478" s="24"/>
      <c r="T478" s="24"/>
      <c r="U478" s="24"/>
      <c r="V478" s="24"/>
    </row>
    <row r="479" spans="1:22" s="27" customFormat="1" ht="18.75" outlineLevel="5">
      <c r="A479" s="16" t="s">
        <v>72</v>
      </c>
      <c r="B479" s="17" t="s">
        <v>73</v>
      </c>
      <c r="C479" s="17" t="s">
        <v>247</v>
      </c>
      <c r="D479" s="17" t="s">
        <v>5</v>
      </c>
      <c r="E479" s="17"/>
      <c r="F479" s="18">
        <f>F480+F486</f>
        <v>2000</v>
      </c>
      <c r="G479" s="24"/>
      <c r="H479" s="24"/>
      <c r="I479" s="24"/>
      <c r="J479" s="24"/>
      <c r="K479" s="24"/>
      <c r="L479" s="24"/>
      <c r="M479" s="24"/>
      <c r="N479" s="24"/>
      <c r="O479" s="24"/>
      <c r="P479" s="24"/>
      <c r="Q479" s="24"/>
      <c r="R479" s="24"/>
      <c r="S479" s="24"/>
      <c r="T479" s="24"/>
      <c r="U479" s="24"/>
      <c r="V479" s="24"/>
    </row>
    <row r="480" spans="1:22" s="27" customFormat="1" ht="31.5" customHeight="1" outlineLevel="5">
      <c r="A480" s="85" t="s">
        <v>47</v>
      </c>
      <c r="B480" s="83" t="s">
        <v>74</v>
      </c>
      <c r="C480" s="83" t="s">
        <v>347</v>
      </c>
      <c r="D480" s="83" t="s">
        <v>5</v>
      </c>
      <c r="E480" s="83"/>
      <c r="F480" s="84">
        <f>F481</f>
        <v>2000</v>
      </c>
      <c r="G480" s="24"/>
      <c r="H480" s="24"/>
      <c r="I480" s="24"/>
      <c r="J480" s="24"/>
      <c r="K480" s="24"/>
      <c r="L480" s="24"/>
      <c r="M480" s="24"/>
      <c r="N480" s="24"/>
      <c r="O480" s="24"/>
      <c r="P480" s="24"/>
      <c r="Q480" s="24"/>
      <c r="R480" s="24"/>
      <c r="S480" s="24"/>
      <c r="T480" s="24"/>
      <c r="U480" s="24"/>
      <c r="V480" s="24"/>
    </row>
    <row r="481" spans="1:22" s="27" customFormat="1" ht="31.5" customHeight="1" outlineLevel="5">
      <c r="A481" s="22" t="s">
        <v>134</v>
      </c>
      <c r="B481" s="12" t="s">
        <v>74</v>
      </c>
      <c r="C481" s="12" t="s">
        <v>248</v>
      </c>
      <c r="D481" s="12" t="s">
        <v>5</v>
      </c>
      <c r="E481" s="12"/>
      <c r="F481" s="13">
        <f>F482</f>
        <v>2000</v>
      </c>
      <c r="G481" s="24"/>
      <c r="H481" s="24"/>
      <c r="I481" s="24"/>
      <c r="J481" s="24"/>
      <c r="K481" s="24"/>
      <c r="L481" s="24"/>
      <c r="M481" s="24"/>
      <c r="N481" s="24"/>
      <c r="O481" s="24"/>
      <c r="P481" s="24"/>
      <c r="Q481" s="24"/>
      <c r="R481" s="24"/>
      <c r="S481" s="24"/>
      <c r="T481" s="24"/>
      <c r="U481" s="24"/>
      <c r="V481" s="24"/>
    </row>
    <row r="482" spans="1:22" s="27" customFormat="1" ht="31.5" outlineLevel="5">
      <c r="A482" s="22" t="s">
        <v>136</v>
      </c>
      <c r="B482" s="9" t="s">
        <v>74</v>
      </c>
      <c r="C482" s="9" t="s">
        <v>249</v>
      </c>
      <c r="D482" s="9" t="s">
        <v>5</v>
      </c>
      <c r="E482" s="9"/>
      <c r="F482" s="10">
        <f>F483</f>
        <v>2000</v>
      </c>
      <c r="G482" s="24"/>
      <c r="H482" s="24"/>
      <c r="I482" s="24"/>
      <c r="J482" s="24"/>
      <c r="K482" s="24"/>
      <c r="L482" s="24"/>
      <c r="M482" s="24"/>
      <c r="N482" s="24"/>
      <c r="O482" s="24"/>
      <c r="P482" s="24"/>
      <c r="Q482" s="24"/>
      <c r="R482" s="24"/>
      <c r="S482" s="24"/>
      <c r="T482" s="24"/>
      <c r="U482" s="24"/>
      <c r="V482" s="24"/>
    </row>
    <row r="483" spans="1:22" s="27" customFormat="1" ht="31.5" outlineLevel="5">
      <c r="A483" s="69" t="s">
        <v>186</v>
      </c>
      <c r="B483" s="19" t="s">
        <v>74</v>
      </c>
      <c r="C483" s="19" t="s">
        <v>348</v>
      </c>
      <c r="D483" s="19" t="s">
        <v>5</v>
      </c>
      <c r="E483" s="19"/>
      <c r="F483" s="20">
        <f>F484</f>
        <v>2000</v>
      </c>
      <c r="G483" s="24"/>
      <c r="H483" s="24"/>
      <c r="I483" s="24"/>
      <c r="J483" s="24"/>
      <c r="K483" s="24"/>
      <c r="L483" s="24"/>
      <c r="M483" s="24"/>
      <c r="N483" s="24"/>
      <c r="O483" s="24"/>
      <c r="P483" s="24"/>
      <c r="Q483" s="24"/>
      <c r="R483" s="24"/>
      <c r="S483" s="24"/>
      <c r="T483" s="24"/>
      <c r="U483" s="24"/>
      <c r="V483" s="24"/>
    </row>
    <row r="484" spans="1:22" s="27" customFormat="1" ht="15.75" outlineLevel="5">
      <c r="A484" s="5" t="s">
        <v>119</v>
      </c>
      <c r="B484" s="6" t="s">
        <v>74</v>
      </c>
      <c r="C484" s="6" t="s">
        <v>348</v>
      </c>
      <c r="D484" s="6" t="s">
        <v>120</v>
      </c>
      <c r="E484" s="6"/>
      <c r="F484" s="7">
        <f>F485</f>
        <v>2000</v>
      </c>
      <c r="G484" s="24"/>
      <c r="H484" s="24"/>
      <c r="I484" s="24"/>
      <c r="J484" s="24"/>
      <c r="K484" s="24"/>
      <c r="L484" s="24"/>
      <c r="M484" s="24"/>
      <c r="N484" s="24"/>
      <c r="O484" s="24"/>
      <c r="P484" s="24"/>
      <c r="Q484" s="24"/>
      <c r="R484" s="24"/>
      <c r="S484" s="24"/>
      <c r="T484" s="24"/>
      <c r="U484" s="24"/>
      <c r="V484" s="24"/>
    </row>
    <row r="485" spans="1:22" s="27" customFormat="1" ht="47.25" outlineLevel="5">
      <c r="A485" s="61" t="s">
        <v>202</v>
      </c>
      <c r="B485" s="53" t="s">
        <v>74</v>
      </c>
      <c r="C485" s="53" t="s">
        <v>348</v>
      </c>
      <c r="D485" s="53" t="s">
        <v>84</v>
      </c>
      <c r="E485" s="53"/>
      <c r="F485" s="54">
        <v>2000</v>
      </c>
      <c r="G485" s="24"/>
      <c r="H485" s="24"/>
      <c r="I485" s="24"/>
      <c r="J485" s="24"/>
      <c r="K485" s="24"/>
      <c r="L485" s="24"/>
      <c r="M485" s="24"/>
      <c r="N485" s="24"/>
      <c r="O485" s="24"/>
      <c r="P485" s="24"/>
      <c r="Q485" s="24"/>
      <c r="R485" s="24"/>
      <c r="S485" s="24"/>
      <c r="T485" s="24"/>
      <c r="U485" s="24"/>
      <c r="V485" s="24"/>
    </row>
    <row r="486" spans="1:22" s="27" customFormat="1" ht="15.75" outlineLevel="5">
      <c r="A486" s="78" t="s">
        <v>76</v>
      </c>
      <c r="B486" s="33" t="s">
        <v>75</v>
      </c>
      <c r="C486" s="33" t="s">
        <v>347</v>
      </c>
      <c r="D486" s="33" t="s">
        <v>5</v>
      </c>
      <c r="E486" s="33"/>
      <c r="F486" s="71">
        <f>F487</f>
        <v>0</v>
      </c>
      <c r="G486" s="24"/>
      <c r="H486" s="24"/>
      <c r="I486" s="24"/>
      <c r="J486" s="24"/>
      <c r="K486" s="24"/>
      <c r="L486" s="24"/>
      <c r="M486" s="24"/>
      <c r="N486" s="24"/>
      <c r="O486" s="24"/>
      <c r="P486" s="24"/>
      <c r="Q486" s="24"/>
      <c r="R486" s="24"/>
      <c r="S486" s="24"/>
      <c r="T486" s="24"/>
      <c r="U486" s="24"/>
      <c r="V486" s="24"/>
    </row>
    <row r="487" spans="1:22" s="27" customFormat="1" ht="31.5" outlineLevel="5">
      <c r="A487" s="22" t="s">
        <v>134</v>
      </c>
      <c r="B487" s="12" t="s">
        <v>75</v>
      </c>
      <c r="C487" s="12" t="s">
        <v>248</v>
      </c>
      <c r="D487" s="12" t="s">
        <v>5</v>
      </c>
      <c r="E487" s="12"/>
      <c r="F487" s="13">
        <f>F488</f>
        <v>0</v>
      </c>
      <c r="G487" s="24"/>
      <c r="H487" s="24"/>
      <c r="I487" s="24"/>
      <c r="J487" s="24"/>
      <c r="K487" s="24"/>
      <c r="L487" s="24"/>
      <c r="M487" s="24"/>
      <c r="N487" s="24"/>
      <c r="O487" s="24"/>
      <c r="P487" s="24"/>
      <c r="Q487" s="24"/>
      <c r="R487" s="24"/>
      <c r="S487" s="24"/>
      <c r="T487" s="24"/>
      <c r="U487" s="24"/>
      <c r="V487" s="24"/>
    </row>
    <row r="488" spans="1:22" s="27" customFormat="1" ht="31.5" outlineLevel="5">
      <c r="A488" s="22" t="s">
        <v>136</v>
      </c>
      <c r="B488" s="12" t="s">
        <v>75</v>
      </c>
      <c r="C488" s="12" t="s">
        <v>249</v>
      </c>
      <c r="D488" s="12" t="s">
        <v>5</v>
      </c>
      <c r="E488" s="12"/>
      <c r="F488" s="13">
        <f>F489</f>
        <v>0</v>
      </c>
      <c r="G488" s="24"/>
      <c r="H488" s="24"/>
      <c r="I488" s="24"/>
      <c r="J488" s="24"/>
      <c r="K488" s="24"/>
      <c r="L488" s="24"/>
      <c r="M488" s="24"/>
      <c r="N488" s="24"/>
      <c r="O488" s="24"/>
      <c r="P488" s="24"/>
      <c r="Q488" s="24"/>
      <c r="R488" s="24"/>
      <c r="S488" s="24"/>
      <c r="T488" s="24"/>
      <c r="U488" s="24"/>
      <c r="V488" s="24"/>
    </row>
    <row r="489" spans="1:22" s="27" customFormat="1" ht="47.25" outlineLevel="5">
      <c r="A489" s="55" t="s">
        <v>187</v>
      </c>
      <c r="B489" s="19" t="s">
        <v>75</v>
      </c>
      <c r="C489" s="19" t="s">
        <v>349</v>
      </c>
      <c r="D489" s="19" t="s">
        <v>5</v>
      </c>
      <c r="E489" s="19"/>
      <c r="F489" s="20">
        <f>F490</f>
        <v>0</v>
      </c>
      <c r="G489" s="24"/>
      <c r="H489" s="24"/>
      <c r="I489" s="24"/>
      <c r="J489" s="24"/>
      <c r="K489" s="24"/>
      <c r="L489" s="24"/>
      <c r="M489" s="24"/>
      <c r="N489" s="24"/>
      <c r="O489" s="24"/>
      <c r="P489" s="24"/>
      <c r="Q489" s="24"/>
      <c r="R489" s="24"/>
      <c r="S489" s="24"/>
      <c r="T489" s="24"/>
      <c r="U489" s="24"/>
      <c r="V489" s="24"/>
    </row>
    <row r="490" spans="1:22" s="27" customFormat="1" ht="15.75" outlineLevel="5">
      <c r="A490" s="5" t="s">
        <v>95</v>
      </c>
      <c r="B490" s="6" t="s">
        <v>75</v>
      </c>
      <c r="C490" s="6" t="s">
        <v>349</v>
      </c>
      <c r="D490" s="6" t="s">
        <v>96</v>
      </c>
      <c r="E490" s="6"/>
      <c r="F490" s="7">
        <f>F491</f>
        <v>0</v>
      </c>
      <c r="G490" s="24"/>
      <c r="H490" s="24"/>
      <c r="I490" s="24"/>
      <c r="J490" s="24"/>
      <c r="K490" s="24"/>
      <c r="L490" s="24"/>
      <c r="M490" s="24"/>
      <c r="N490" s="24"/>
      <c r="O490" s="24"/>
      <c r="P490" s="24"/>
      <c r="Q490" s="24"/>
      <c r="R490" s="24"/>
      <c r="S490" s="24"/>
      <c r="T490" s="24"/>
      <c r="U490" s="24"/>
      <c r="V490" s="24"/>
    </row>
    <row r="491" spans="1:22" s="27" customFormat="1" ht="31.5" outlineLevel="5">
      <c r="A491" s="52" t="s">
        <v>97</v>
      </c>
      <c r="B491" s="53" t="s">
        <v>75</v>
      </c>
      <c r="C491" s="53" t="s">
        <v>349</v>
      </c>
      <c r="D491" s="53" t="s">
        <v>98</v>
      </c>
      <c r="E491" s="53"/>
      <c r="F491" s="54">
        <v>0</v>
      </c>
      <c r="G491" s="24"/>
      <c r="H491" s="24"/>
      <c r="I491" s="24"/>
      <c r="J491" s="24"/>
      <c r="K491" s="24"/>
      <c r="L491" s="24"/>
      <c r="M491" s="24"/>
      <c r="N491" s="24"/>
      <c r="O491" s="24"/>
      <c r="P491" s="24"/>
      <c r="Q491" s="24"/>
      <c r="R491" s="24"/>
      <c r="S491" s="24"/>
      <c r="T491" s="24"/>
      <c r="U491" s="24"/>
      <c r="V491" s="24"/>
    </row>
    <row r="492" spans="1:22" s="27" customFormat="1" ht="31.5" outlineLevel="5">
      <c r="A492" s="16" t="s">
        <v>67</v>
      </c>
      <c r="B492" s="17" t="s">
        <v>68</v>
      </c>
      <c r="C492" s="17" t="s">
        <v>347</v>
      </c>
      <c r="D492" s="17" t="s">
        <v>5</v>
      </c>
      <c r="E492" s="17"/>
      <c r="F492" s="18">
        <f>F493</f>
        <v>100</v>
      </c>
      <c r="G492" s="24"/>
      <c r="H492" s="24"/>
      <c r="I492" s="24"/>
      <c r="J492" s="24"/>
      <c r="K492" s="24"/>
      <c r="L492" s="24"/>
      <c r="M492" s="24"/>
      <c r="N492" s="24"/>
      <c r="O492" s="24"/>
      <c r="P492" s="24"/>
      <c r="Q492" s="24"/>
      <c r="R492" s="24"/>
      <c r="S492" s="24"/>
      <c r="T492" s="24"/>
      <c r="U492" s="24"/>
      <c r="V492" s="24"/>
    </row>
    <row r="493" spans="1:22" s="27" customFormat="1" ht="15.75" outlineLevel="5">
      <c r="A493" s="8" t="s">
        <v>30</v>
      </c>
      <c r="B493" s="9" t="s">
        <v>69</v>
      </c>
      <c r="C493" s="9" t="s">
        <v>347</v>
      </c>
      <c r="D493" s="9" t="s">
        <v>5</v>
      </c>
      <c r="E493" s="9"/>
      <c r="F493" s="10">
        <f>F494</f>
        <v>100</v>
      </c>
      <c r="G493" s="24"/>
      <c r="H493" s="24"/>
      <c r="I493" s="24"/>
      <c r="J493" s="24"/>
      <c r="K493" s="24"/>
      <c r="L493" s="24"/>
      <c r="M493" s="24"/>
      <c r="N493" s="24"/>
      <c r="O493" s="24"/>
      <c r="P493" s="24"/>
      <c r="Q493" s="24"/>
      <c r="R493" s="24"/>
      <c r="S493" s="24"/>
      <c r="T493" s="24"/>
      <c r="U493" s="24"/>
      <c r="V493" s="24"/>
    </row>
    <row r="494" spans="1:22" s="27" customFormat="1" ht="31.5" outlineLevel="5">
      <c r="A494" s="22" t="s">
        <v>134</v>
      </c>
      <c r="B494" s="9" t="s">
        <v>69</v>
      </c>
      <c r="C494" s="9" t="s">
        <v>248</v>
      </c>
      <c r="D494" s="9" t="s">
        <v>5</v>
      </c>
      <c r="E494" s="9"/>
      <c r="F494" s="10">
        <f>F495</f>
        <v>100</v>
      </c>
      <c r="G494" s="24"/>
      <c r="H494" s="24"/>
      <c r="I494" s="24"/>
      <c r="J494" s="24"/>
      <c r="K494" s="24"/>
      <c r="L494" s="24"/>
      <c r="M494" s="24"/>
      <c r="N494" s="24"/>
      <c r="O494" s="24"/>
      <c r="P494" s="24"/>
      <c r="Q494" s="24"/>
      <c r="R494" s="24"/>
      <c r="S494" s="24"/>
      <c r="T494" s="24"/>
      <c r="U494" s="24"/>
      <c r="V494" s="24"/>
    </row>
    <row r="495" spans="1:22" s="27" customFormat="1" ht="31.5" outlineLevel="5">
      <c r="A495" s="22" t="s">
        <v>136</v>
      </c>
      <c r="B495" s="12" t="s">
        <v>69</v>
      </c>
      <c r="C495" s="12" t="s">
        <v>249</v>
      </c>
      <c r="D495" s="12" t="s">
        <v>5</v>
      </c>
      <c r="E495" s="12"/>
      <c r="F495" s="13">
        <f>F496</f>
        <v>100</v>
      </c>
      <c r="G495" s="24"/>
      <c r="H495" s="24"/>
      <c r="I495" s="24"/>
      <c r="J495" s="24"/>
      <c r="K495" s="24"/>
      <c r="L495" s="24"/>
      <c r="M495" s="24"/>
      <c r="N495" s="24"/>
      <c r="O495" s="24"/>
      <c r="P495" s="24"/>
      <c r="Q495" s="24"/>
      <c r="R495" s="24"/>
      <c r="S495" s="24"/>
      <c r="T495" s="24"/>
      <c r="U495" s="24"/>
      <c r="V495" s="24"/>
    </row>
    <row r="496" spans="1:22" s="27" customFormat="1" ht="31.5" outlineLevel="5">
      <c r="A496" s="55" t="s">
        <v>188</v>
      </c>
      <c r="B496" s="19" t="s">
        <v>69</v>
      </c>
      <c r="C496" s="19" t="s">
        <v>350</v>
      </c>
      <c r="D496" s="19" t="s">
        <v>5</v>
      </c>
      <c r="E496" s="19"/>
      <c r="F496" s="20">
        <f>F497</f>
        <v>100</v>
      </c>
      <c r="G496" s="24"/>
      <c r="H496" s="24"/>
      <c r="I496" s="24"/>
      <c r="J496" s="24"/>
      <c r="K496" s="24"/>
      <c r="L496" s="24"/>
      <c r="M496" s="24"/>
      <c r="N496" s="24"/>
      <c r="O496" s="24"/>
      <c r="P496" s="24"/>
      <c r="Q496" s="24"/>
      <c r="R496" s="24"/>
      <c r="S496" s="24"/>
      <c r="T496" s="24"/>
      <c r="U496" s="24"/>
      <c r="V496" s="24"/>
    </row>
    <row r="497" spans="1:22" s="27" customFormat="1" ht="15.75" outlineLevel="5">
      <c r="A497" s="5" t="s">
        <v>129</v>
      </c>
      <c r="B497" s="6" t="s">
        <v>69</v>
      </c>
      <c r="C497" s="6" t="s">
        <v>350</v>
      </c>
      <c r="D497" s="6" t="s">
        <v>223</v>
      </c>
      <c r="E497" s="6"/>
      <c r="F497" s="7">
        <v>100</v>
      </c>
      <c r="G497" s="24"/>
      <c r="H497" s="24"/>
      <c r="I497" s="24"/>
      <c r="J497" s="24"/>
      <c r="K497" s="24"/>
      <c r="L497" s="24"/>
      <c r="M497" s="24"/>
      <c r="N497" s="24"/>
      <c r="O497" s="24"/>
      <c r="P497" s="24"/>
      <c r="Q497" s="24"/>
      <c r="R497" s="24"/>
      <c r="S497" s="24"/>
      <c r="T497" s="24"/>
      <c r="U497" s="24"/>
      <c r="V497" s="24"/>
    </row>
    <row r="498" spans="1:22" s="27" customFormat="1" ht="48" customHeight="1" outlineLevel="5">
      <c r="A498" s="16" t="s">
        <v>79</v>
      </c>
      <c r="B498" s="17" t="s">
        <v>78</v>
      </c>
      <c r="C498" s="17" t="s">
        <v>347</v>
      </c>
      <c r="D498" s="17" t="s">
        <v>5</v>
      </c>
      <c r="E498" s="17"/>
      <c r="F498" s="18">
        <f aca="true" t="shared" si="46" ref="F498:F503">F499</f>
        <v>20178</v>
      </c>
      <c r="G498" s="24"/>
      <c r="H498" s="24"/>
      <c r="I498" s="24"/>
      <c r="J498" s="24"/>
      <c r="K498" s="24"/>
      <c r="L498" s="24"/>
      <c r="M498" s="24"/>
      <c r="N498" s="24"/>
      <c r="O498" s="24"/>
      <c r="P498" s="24"/>
      <c r="Q498" s="24"/>
      <c r="R498" s="24"/>
      <c r="S498" s="24"/>
      <c r="T498" s="24"/>
      <c r="U498" s="24"/>
      <c r="V498" s="24"/>
    </row>
    <row r="499" spans="1:22" s="27" customFormat="1" ht="47.25" outlineLevel="5">
      <c r="A499" s="22" t="s">
        <v>81</v>
      </c>
      <c r="B499" s="9" t="s">
        <v>80</v>
      </c>
      <c r="C499" s="9" t="s">
        <v>347</v>
      </c>
      <c r="D499" s="9" t="s">
        <v>5</v>
      </c>
      <c r="E499" s="9"/>
      <c r="F499" s="10">
        <f t="shared" si="46"/>
        <v>20178</v>
      </c>
      <c r="G499" s="24"/>
      <c r="H499" s="24"/>
      <c r="I499" s="24"/>
      <c r="J499" s="24"/>
      <c r="K499" s="24"/>
      <c r="L499" s="24"/>
      <c r="M499" s="24"/>
      <c r="N499" s="24"/>
      <c r="O499" s="24"/>
      <c r="P499" s="24"/>
      <c r="Q499" s="24"/>
      <c r="R499" s="24"/>
      <c r="S499" s="24"/>
      <c r="T499" s="24"/>
      <c r="U499" s="24"/>
      <c r="V499" s="24"/>
    </row>
    <row r="500" spans="1:22" s="27" customFormat="1" ht="31.5" outlineLevel="5">
      <c r="A500" s="22" t="s">
        <v>134</v>
      </c>
      <c r="B500" s="9" t="s">
        <v>80</v>
      </c>
      <c r="C500" s="9" t="s">
        <v>248</v>
      </c>
      <c r="D500" s="9" t="s">
        <v>5</v>
      </c>
      <c r="E500" s="9"/>
      <c r="F500" s="10">
        <f t="shared" si="46"/>
        <v>20178</v>
      </c>
      <c r="G500" s="24"/>
      <c r="H500" s="24"/>
      <c r="I500" s="24"/>
      <c r="J500" s="24"/>
      <c r="K500" s="24"/>
      <c r="L500" s="24"/>
      <c r="M500" s="24"/>
      <c r="N500" s="24"/>
      <c r="O500" s="24"/>
      <c r="P500" s="24"/>
      <c r="Q500" s="24"/>
      <c r="R500" s="24"/>
      <c r="S500" s="24"/>
      <c r="T500" s="24"/>
      <c r="U500" s="24"/>
      <c r="V500" s="24"/>
    </row>
    <row r="501" spans="1:22" s="27" customFormat="1" ht="31.5" outlineLevel="5">
      <c r="A501" s="22" t="s">
        <v>136</v>
      </c>
      <c r="B501" s="12" t="s">
        <v>80</v>
      </c>
      <c r="C501" s="12" t="s">
        <v>249</v>
      </c>
      <c r="D501" s="12" t="s">
        <v>5</v>
      </c>
      <c r="E501" s="12"/>
      <c r="F501" s="13">
        <f t="shared" si="46"/>
        <v>20178</v>
      </c>
      <c r="G501" s="24"/>
      <c r="H501" s="24"/>
      <c r="I501" s="24"/>
      <c r="J501" s="24"/>
      <c r="K501" s="24"/>
      <c r="L501" s="24"/>
      <c r="M501" s="24"/>
      <c r="N501" s="24"/>
      <c r="O501" s="24"/>
      <c r="P501" s="24"/>
      <c r="Q501" s="24"/>
      <c r="R501" s="24"/>
      <c r="S501" s="24"/>
      <c r="T501" s="24"/>
      <c r="U501" s="24"/>
      <c r="V501" s="24"/>
    </row>
    <row r="502" spans="1:22" s="27" customFormat="1" ht="47.25" outlineLevel="5">
      <c r="A502" s="5" t="s">
        <v>189</v>
      </c>
      <c r="B502" s="6" t="s">
        <v>80</v>
      </c>
      <c r="C502" s="6" t="s">
        <v>351</v>
      </c>
      <c r="D502" s="6" t="s">
        <v>5</v>
      </c>
      <c r="E502" s="6"/>
      <c r="F502" s="7">
        <f t="shared" si="46"/>
        <v>20178</v>
      </c>
      <c r="G502" s="24"/>
      <c r="H502" s="24"/>
      <c r="I502" s="24"/>
      <c r="J502" s="24"/>
      <c r="K502" s="24"/>
      <c r="L502" s="24"/>
      <c r="M502" s="24"/>
      <c r="N502" s="24"/>
      <c r="O502" s="24"/>
      <c r="P502" s="24"/>
      <c r="Q502" s="24"/>
      <c r="R502" s="24"/>
      <c r="S502" s="24"/>
      <c r="T502" s="24"/>
      <c r="U502" s="24"/>
      <c r="V502" s="24"/>
    </row>
    <row r="503" spans="1:22" s="27" customFormat="1" ht="15.75" outlineLevel="5">
      <c r="A503" s="5" t="s">
        <v>132</v>
      </c>
      <c r="B503" s="6" t="s">
        <v>80</v>
      </c>
      <c r="C503" s="6" t="s">
        <v>351</v>
      </c>
      <c r="D503" s="6" t="s">
        <v>133</v>
      </c>
      <c r="E503" s="6"/>
      <c r="F503" s="7">
        <f t="shared" si="46"/>
        <v>20178</v>
      </c>
      <c r="G503" s="24"/>
      <c r="H503" s="24"/>
      <c r="I503" s="24"/>
      <c r="J503" s="24"/>
      <c r="K503" s="24"/>
      <c r="L503" s="24"/>
      <c r="M503" s="24"/>
      <c r="N503" s="24"/>
      <c r="O503" s="24"/>
      <c r="P503" s="24"/>
      <c r="Q503" s="24"/>
      <c r="R503" s="24"/>
      <c r="S503" s="24"/>
      <c r="T503" s="24"/>
      <c r="U503" s="24"/>
      <c r="V503" s="24"/>
    </row>
    <row r="504" spans="1:22" s="27" customFormat="1" ht="15.75" outlineLevel="5">
      <c r="A504" s="52" t="s">
        <v>130</v>
      </c>
      <c r="B504" s="53" t="s">
        <v>80</v>
      </c>
      <c r="C504" s="53" t="s">
        <v>351</v>
      </c>
      <c r="D504" s="53" t="s">
        <v>131</v>
      </c>
      <c r="E504" s="53"/>
      <c r="F504" s="54">
        <v>20178</v>
      </c>
      <c r="G504" s="24"/>
      <c r="H504" s="24"/>
      <c r="I504" s="24"/>
      <c r="J504" s="24"/>
      <c r="K504" s="24"/>
      <c r="L504" s="24"/>
      <c r="M504" s="24"/>
      <c r="N504" s="24"/>
      <c r="O504" s="24"/>
      <c r="P504" s="24"/>
      <c r="Q504" s="24"/>
      <c r="R504" s="24"/>
      <c r="S504" s="24"/>
      <c r="T504" s="24"/>
      <c r="U504" s="24"/>
      <c r="V504" s="24"/>
    </row>
    <row r="505" spans="1:22" ht="18.75">
      <c r="A505" s="109" t="s">
        <v>24</v>
      </c>
      <c r="B505" s="109"/>
      <c r="C505" s="109"/>
      <c r="D505" s="109"/>
      <c r="E505" s="109"/>
      <c r="F505" s="88">
        <f>F14+F185+F192+F240+F278+F399+F179+F440+F469+F479+F492+F498</f>
        <v>624687.1016</v>
      </c>
      <c r="G505" s="11" t="e">
        <f>#REF!+G440+#REF!+G399+G278+G240+G192+G185+G14</f>
        <v>#REF!</v>
      </c>
      <c r="H505" s="11" t="e">
        <f>#REF!+H440+#REF!+H399+H278+H240+H192+H185+H14</f>
        <v>#REF!</v>
      </c>
      <c r="I505" s="11" t="e">
        <f>#REF!+I440+#REF!+I399+I278+I240+I192+I185+I14</f>
        <v>#REF!</v>
      </c>
      <c r="J505" s="11" t="e">
        <f>#REF!+J440+#REF!+J399+J278+J240+J192+J185+J14</f>
        <v>#REF!</v>
      </c>
      <c r="K505" s="11" t="e">
        <f>#REF!+K440+#REF!+K399+K278+K240+K192+K185+K14</f>
        <v>#REF!</v>
      </c>
      <c r="L505" s="11" t="e">
        <f>#REF!+L440+#REF!+L399+L278+L240+L192+L185+L14</f>
        <v>#REF!</v>
      </c>
      <c r="M505" s="11" t="e">
        <f>#REF!+M440+#REF!+M399+M278+M240+M192+M185+M14</f>
        <v>#REF!</v>
      </c>
      <c r="N505" s="11" t="e">
        <f>#REF!+N440+#REF!+N399+N278+N240+N192+N185+N14</f>
        <v>#REF!</v>
      </c>
      <c r="O505" s="11" t="e">
        <f>#REF!+O440+#REF!+O399+O278+O240+O192+O185+O14</f>
        <v>#REF!</v>
      </c>
      <c r="P505" s="11" t="e">
        <f>#REF!+P440+#REF!+P399+P278+P240+P192+P185+P14</f>
        <v>#REF!</v>
      </c>
      <c r="Q505" s="11" t="e">
        <f>#REF!+Q440+#REF!+Q399+Q278+Q240+Q192+Q185+Q14</f>
        <v>#REF!</v>
      </c>
      <c r="R505" s="11" t="e">
        <f>#REF!+R440+#REF!+R399+R278+R240+R192+R185+R14</f>
        <v>#REF!</v>
      </c>
      <c r="S505" s="11" t="e">
        <f>#REF!+S440+#REF!+S399+S278+S240+S192+S185+S14</f>
        <v>#REF!</v>
      </c>
      <c r="T505" s="11" t="e">
        <f>#REF!+T440+#REF!+T399+T278+T240+T192+T185+T14</f>
        <v>#REF!</v>
      </c>
      <c r="U505" s="11" t="e">
        <f>#REF!+U440+#REF!+U399+U278+U240+U192+U185+U14</f>
        <v>#REF!</v>
      </c>
      <c r="V505" s="11" t="e">
        <f>#REF!+V440+#REF!+V399+V278+V240+V192+V185+V14</f>
        <v>#REF!</v>
      </c>
    </row>
    <row r="506" spans="1:22" ht="12.7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</row>
    <row r="507" spans="1:22" ht="12.75">
      <c r="A507" s="108"/>
      <c r="B507" s="108"/>
      <c r="C507" s="108"/>
      <c r="D507" s="108"/>
      <c r="E507" s="108"/>
      <c r="F507" s="108"/>
      <c r="G507" s="108"/>
      <c r="H507" s="108"/>
      <c r="I507" s="108"/>
      <c r="J507" s="108"/>
      <c r="K507" s="108"/>
      <c r="L507" s="108"/>
      <c r="M507" s="108"/>
      <c r="N507" s="108"/>
      <c r="O507" s="108"/>
      <c r="P507" s="108"/>
      <c r="Q507" s="108"/>
      <c r="R507" s="108"/>
      <c r="S507" s="108"/>
      <c r="T507" s="108"/>
      <c r="U507" s="3"/>
      <c r="V507" s="3"/>
    </row>
  </sheetData>
  <sheetProtection/>
  <autoFilter ref="A13:F505"/>
  <mergeCells count="11">
    <mergeCell ref="B2:W2"/>
    <mergeCell ref="B3:W3"/>
    <mergeCell ref="C4:V4"/>
    <mergeCell ref="B8:V8"/>
    <mergeCell ref="B6:W6"/>
    <mergeCell ref="B7:W7"/>
    <mergeCell ref="A10:V10"/>
    <mergeCell ref="A507:T507"/>
    <mergeCell ref="A505:E505"/>
    <mergeCell ref="A12:V12"/>
    <mergeCell ref="A11:V11"/>
  </mergeCells>
  <printOptions/>
  <pageMargins left="0.5905511811023623" right="0.1968503937007874" top="0.3937007874015748" bottom="0.3937007874015748" header="0.1968503937007874" footer="0.1968503937007874"/>
  <pageSetup fitToHeight="200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comp-4</cp:lastModifiedBy>
  <cp:lastPrinted>2016-08-24T06:11:34Z</cp:lastPrinted>
  <dcterms:created xsi:type="dcterms:W3CDTF">2008-11-11T04:53:42Z</dcterms:created>
  <dcterms:modified xsi:type="dcterms:W3CDTF">2016-11-24T21:03:33Z</dcterms:modified>
  <cp:category/>
  <cp:version/>
  <cp:contentType/>
  <cp:contentStatus/>
</cp:coreProperties>
</file>